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40" yWindow="30" windowWidth="13140" windowHeight="11640" activeTab="0"/>
  </bookViews>
  <sheets>
    <sheet name="Tax calculator" sheetId="1" r:id="rId1"/>
  </sheets>
  <definedNames>
    <definedName name="_xlnm.Print_Area" localSheetId="0">'Tax calculator'!$B$2:$H$64</definedName>
  </definedNames>
  <calcPr fullCalcOnLoad="1"/>
</workbook>
</file>

<file path=xl/comments1.xml><?xml version="1.0" encoding="utf-8"?>
<comments xmlns="http://schemas.openxmlformats.org/spreadsheetml/2006/main">
  <authors>
    <author>irasuser</author>
    <author>IRAS</author>
  </authors>
  <commentList>
    <comment ref="G10" authorId="0">
      <text>
        <r>
          <rPr>
            <u val="single"/>
            <sz val="10"/>
            <rFont val="Century Gothic"/>
            <family val="2"/>
          </rPr>
          <t>Employment income</t>
        </r>
        <r>
          <rPr>
            <sz val="10"/>
            <rFont val="Century Gothic"/>
            <family val="2"/>
          </rPr>
          <t xml:space="preserve">
Enter your net employment income for the previous year, i.e. gross income (including any bonuses, fixed allowances and benefits in kind). DO NOT deduct CPF paid when you key in this figure.</t>
        </r>
      </text>
    </comment>
    <comment ref="G12" authorId="0">
      <text>
        <r>
          <rPr>
            <u val="single"/>
            <sz val="10"/>
            <rFont val="Century Gothic"/>
            <family val="2"/>
          </rPr>
          <t xml:space="preserve">Employment expenses
</t>
        </r>
        <r>
          <rPr>
            <sz val="10"/>
            <rFont val="Century Gothic"/>
            <family val="2"/>
          </rPr>
          <t>Enter your allowable employment expenses.
Click on the "Employment expenses tab" for details.</t>
        </r>
      </text>
    </comment>
    <comment ref="G17" authorId="0">
      <text>
        <r>
          <rPr>
            <u val="single"/>
            <sz val="10"/>
            <rFont val="Century Gothic"/>
            <family val="2"/>
          </rPr>
          <t>Annuity</t>
        </r>
        <r>
          <rPr>
            <sz val="10"/>
            <rFont val="Century Gothic"/>
            <family val="2"/>
          </rPr>
          <t xml:space="preserve">
Enter your annuity income in the previous year.
Click on the "Annuity (recurring annual payments)  tab" for details.</t>
        </r>
      </text>
    </comment>
    <comment ref="G18" authorId="0">
      <text>
        <r>
          <rPr>
            <u val="single"/>
            <sz val="10"/>
            <rFont val="Century Gothic"/>
            <family val="2"/>
          </rPr>
          <t xml:space="preserve">Business income
</t>
        </r>
        <r>
          <rPr>
            <sz val="10"/>
            <rFont val="Century Gothic"/>
            <family val="2"/>
          </rPr>
          <t>Enter your business  income in the previous year.
Click on the "Business income tab" for details.</t>
        </r>
      </text>
    </comment>
    <comment ref="G19" authorId="0">
      <text>
        <r>
          <rPr>
            <u val="single"/>
            <sz val="10"/>
            <rFont val="Century Gothic"/>
            <family val="2"/>
          </rPr>
          <t>Charge</t>
        </r>
        <r>
          <rPr>
            <sz val="10"/>
            <rFont val="Century Gothic"/>
            <family val="2"/>
          </rPr>
          <t xml:space="preserve">
Enter your alimony or maintenance payments received in the previous year.
Click on the "Charge (alimony/maintenance payments) tab" for details.</t>
        </r>
      </text>
    </comment>
    <comment ref="G20" authorId="0">
      <text>
        <r>
          <rPr>
            <u val="single"/>
            <sz val="10"/>
            <rFont val="Century Gothic"/>
            <family val="2"/>
          </rPr>
          <t xml:space="preserve">Estate/trust income
</t>
        </r>
        <r>
          <rPr>
            <sz val="10"/>
            <rFont val="Century Gothic"/>
            <family val="2"/>
          </rPr>
          <t>Enter your estate/trust income received in the previous year.
Click on the "Estate/trust income tab" for details.</t>
        </r>
      </text>
    </comment>
    <comment ref="G21" authorId="0">
      <text>
        <r>
          <rPr>
            <u val="single"/>
            <sz val="10"/>
            <rFont val="Century Gothic"/>
            <family val="2"/>
          </rPr>
          <t xml:space="preserve">Pension
</t>
        </r>
        <r>
          <rPr>
            <sz val="10"/>
            <rFont val="Century Gothic"/>
            <family val="2"/>
          </rPr>
          <t>Enter your pension received in the previous year.
Click on the "Pension Fund tab" for details.</t>
        </r>
      </text>
    </comment>
    <comment ref="G22" authorId="0">
      <text>
        <r>
          <rPr>
            <u val="single"/>
            <sz val="10"/>
            <rFont val="Century Gothic"/>
            <family val="2"/>
          </rPr>
          <t>Rent &amp; net annual value (NAV from property)</t>
        </r>
        <r>
          <rPr>
            <sz val="10"/>
            <rFont val="Century Gothic"/>
            <family val="2"/>
          </rPr>
          <t xml:space="preserve">
Enter your net rent or NAV in the previous year.
Click on the "Rent &amp; net annual value (NAV from property) tab" for details.</t>
        </r>
      </text>
    </comment>
    <comment ref="G23" authorId="0">
      <text>
        <r>
          <rPr>
            <u val="single"/>
            <sz val="10"/>
            <rFont val="Century Gothic"/>
            <family val="2"/>
          </rPr>
          <t xml:space="preserve">Royalty
</t>
        </r>
        <r>
          <rPr>
            <sz val="10"/>
            <rFont val="Century Gothic"/>
            <family val="2"/>
          </rPr>
          <t>Enter your royalty income in the previous year.
Click on the "Royalty tab" for details.</t>
        </r>
      </text>
    </comment>
    <comment ref="G24" authorId="0">
      <text>
        <r>
          <rPr>
            <u val="single"/>
            <sz val="10"/>
            <rFont val="Century Gothic"/>
            <family val="2"/>
          </rPr>
          <t>Withdrawal from Supplementary Retirement Scheme (SRS)</t>
        </r>
        <r>
          <rPr>
            <sz val="10"/>
            <rFont val="Century Gothic"/>
            <family val="2"/>
          </rPr>
          <t xml:space="preserve">
Enter your taxable withdrawal from SRS in the previous year.
Click on the "Withdrawal from Supplementary Retirement Scheme (SRS) tab" for details.</t>
        </r>
      </text>
    </comment>
    <comment ref="G28" authorId="0">
      <text>
        <r>
          <rPr>
            <u val="single"/>
            <sz val="10"/>
            <rFont val="Century Gothic"/>
            <family val="2"/>
          </rPr>
          <t>Donations</t>
        </r>
        <r>
          <rPr>
            <sz val="10"/>
            <rFont val="Century Gothic"/>
            <family val="2"/>
          </rPr>
          <t xml:space="preserve"> 
Enter double the amount donated to approved Institution of Public Character (IPC). For example, if you donate $100 to an IPC, you will be given a $200 deduction. </t>
        </r>
        <r>
          <rPr>
            <sz val="8"/>
            <rFont val="Century Gothic"/>
            <family val="2"/>
          </rPr>
          <t xml:space="preserve">
</t>
        </r>
        <r>
          <rPr>
            <sz val="8"/>
            <rFont val="Tahoma"/>
            <family val="0"/>
          </rPr>
          <t xml:space="preserve">
</t>
        </r>
      </text>
    </comment>
    <comment ref="G33" authorId="0">
      <text>
        <r>
          <rPr>
            <u val="single"/>
            <sz val="10"/>
            <rFont val="Century Gothic"/>
            <family val="2"/>
          </rPr>
          <t>Course fee relief</t>
        </r>
        <r>
          <rPr>
            <sz val="10"/>
            <rFont val="Century Gothic"/>
            <family val="2"/>
          </rPr>
          <t xml:space="preserve">
Enter the amount of course fee incurred </t>
        </r>
        <r>
          <rPr>
            <b/>
            <sz val="10"/>
            <rFont val="Century Gothic"/>
            <family val="2"/>
          </rPr>
          <t>up to a maximum of</t>
        </r>
        <r>
          <rPr>
            <sz val="10"/>
            <rFont val="Century Gothic"/>
            <family val="2"/>
          </rPr>
          <t xml:space="preserve"> $3,500 in a year if you meet the qualifying conditions.</t>
        </r>
      </text>
    </comment>
    <comment ref="G34" authorId="0">
      <text>
        <r>
          <rPr>
            <u val="single"/>
            <sz val="10"/>
            <rFont val="Century Gothic"/>
            <family val="2"/>
          </rPr>
          <t>CPF cash top-up relief</t>
        </r>
        <r>
          <rPr>
            <sz val="10"/>
            <rFont val="Century Gothic"/>
            <family val="2"/>
          </rPr>
          <t xml:space="preserve">
There are two separate caps of $7,000 each, one for cash-tops made to your own Minimum Sum account, another for that made to your dependents' Minimum Sum account. In addition, there is also relief granted to voluntary contributions made specifically to your own Medisave account subject to a cap. 
Transfer of funds from your own CPF account to that of your own or spouse’s or your siblings(s)' or your parent(s)' or your grandparent(s)’ retirement account does not qualify for deduction. </t>
        </r>
      </text>
    </comment>
    <comment ref="G35" authorId="0">
      <text>
        <r>
          <rPr>
            <u val="single"/>
            <sz val="10"/>
            <rFont val="Century Gothic"/>
            <family val="2"/>
          </rPr>
          <t xml:space="preserve">CPF/provident fund relief
</t>
        </r>
        <r>
          <rPr>
            <sz val="10"/>
            <rFont val="Century Gothic"/>
            <family val="2"/>
          </rPr>
          <t xml:space="preserve">Enter the amount of allowable CPF contribution. Note however that the CPF capping rules apply. Click on the "CPF/provident Fund tab" for details </t>
        </r>
      </text>
    </comment>
    <comment ref="G36" authorId="0">
      <text>
        <r>
          <rPr>
            <u val="single"/>
            <sz val="10"/>
            <rFont val="Century Gothic"/>
            <family val="2"/>
          </rPr>
          <t xml:space="preserve">Earned income relief
</t>
        </r>
        <r>
          <rPr>
            <sz val="10"/>
            <rFont val="Century Gothic"/>
            <family val="2"/>
          </rPr>
          <t>Enter the lower of your earned income or the following values:
- $1,000 (If you are below 55)
- $3,000 (55 to 59)
- $4,000 (60 and above)
For handicapped persons, the maximum earned income relief will be :
- $2,000 (If you are below 55)
- $5,000 (55 to 59)
- $6,000 (60 and above)</t>
        </r>
      </text>
    </comment>
    <comment ref="G37" authorId="0">
      <text>
        <r>
          <rPr>
            <u val="single"/>
            <sz val="10"/>
            <rFont val="Century Gothic"/>
            <family val="2"/>
          </rPr>
          <t>Foreign maid levy relief</t>
        </r>
        <r>
          <rPr>
            <sz val="10"/>
            <rFont val="Century Gothic"/>
            <family val="2"/>
          </rPr>
          <t xml:space="preserve">
Enter double the amount of foreign maid levy paid in the previous year, up to the maximum of $4,080 (if you qualify for concessionary levy) or $6,360 otherwise. </t>
        </r>
      </text>
    </comment>
    <comment ref="G38" authorId="0">
      <text>
        <r>
          <rPr>
            <u val="single"/>
            <sz val="10"/>
            <rFont val="Century Gothic"/>
            <family val="2"/>
          </rPr>
          <t xml:space="preserve">Grandparent caregiver relief
</t>
        </r>
        <r>
          <rPr>
            <sz val="10"/>
            <rFont val="Century Gothic"/>
            <family val="2"/>
          </rPr>
          <t xml:space="preserve">Enter $3000 if you are entitled to this relief. Click on "Grandparent Caregiver" for details on qualifying conditions. </t>
        </r>
      </text>
    </comment>
    <comment ref="G39" authorId="0">
      <text>
        <r>
          <rPr>
            <u val="single"/>
            <sz val="10"/>
            <rFont val="Century Gothic"/>
            <family val="2"/>
          </rPr>
          <t>Handicapped brother/sister relief</t>
        </r>
        <r>
          <rPr>
            <sz val="10"/>
            <rFont val="Century Gothic"/>
            <family val="2"/>
          </rPr>
          <t xml:space="preserve">
Enter up to $3,500 for each of your or your spouse's brothers or sisters who are handicapped and whom you maintained.</t>
        </r>
      </text>
    </comment>
    <comment ref="G40" authorId="0">
      <text>
        <r>
          <rPr>
            <u val="single"/>
            <sz val="10"/>
            <rFont val="Century Gothic"/>
            <family val="2"/>
          </rPr>
          <t>Life insurance premiums relief</t>
        </r>
        <r>
          <rPr>
            <sz val="10"/>
            <rFont val="Century Gothic"/>
            <family val="2"/>
          </rPr>
          <t xml:space="preserve">
Enter the amount of insurance premium up to a maximum of $5,000 including the amount of allowable CPF contribution.
If your total allowable CPF contributions exceed $5,000, you will not get any relief for the insurance premium paid.</t>
        </r>
      </text>
    </comment>
    <comment ref="G41" authorId="0">
      <text>
        <r>
          <rPr>
            <u val="single"/>
            <sz val="10"/>
            <rFont val="Century Gothic"/>
            <family val="2"/>
          </rPr>
          <t>NSmen relief (for NSmen)</t>
        </r>
        <r>
          <rPr>
            <sz val="10"/>
            <rFont val="Century Gothic"/>
            <family val="2"/>
          </rPr>
          <t xml:space="preserve">
If you have NOT performed in-camp training in the previous year, enter $1,500 (non-KAH) or $3,500 (for KAH); 
- If you have performed in-camp training in the previous year, enter $3,000 (non-KAH) or $5,000 (for KAH)
If both you and your son(s) are NSmen, you can claim </t>
        </r>
        <r>
          <rPr>
            <b/>
            <sz val="10"/>
            <rFont val="Century Gothic"/>
            <family val="2"/>
          </rPr>
          <t>either</t>
        </r>
        <r>
          <rPr>
            <sz val="10"/>
            <rFont val="Century Gothic"/>
            <family val="2"/>
          </rPr>
          <t xml:space="preserve"> the NSman relief </t>
        </r>
        <r>
          <rPr>
            <b/>
            <sz val="10"/>
            <rFont val="Century Gothic"/>
            <family val="2"/>
          </rPr>
          <t>or</t>
        </r>
        <r>
          <rPr>
            <sz val="10"/>
            <rFont val="Century Gothic"/>
            <family val="2"/>
          </rPr>
          <t xml:space="preserve"> the relief as a parent of an NSman. 
</t>
        </r>
        <r>
          <rPr>
            <u val="single"/>
            <sz val="10"/>
            <rFont val="Century Gothic"/>
            <family val="2"/>
          </rPr>
          <t>Tax relief for wife /parent of NSmen</t>
        </r>
        <r>
          <rPr>
            <sz val="10"/>
            <rFont val="Century Gothic"/>
            <family val="2"/>
          </rPr>
          <t xml:space="preserve">
Enter $750 if you are eligible.</t>
        </r>
      </text>
    </comment>
    <comment ref="G42" authorId="0">
      <text>
        <r>
          <rPr>
            <u val="single"/>
            <sz val="10"/>
            <rFont val="Century Gothic"/>
            <family val="2"/>
          </rPr>
          <t>Parents/ handicapped parents relief</t>
        </r>
        <r>
          <rPr>
            <sz val="10"/>
            <rFont val="Century Gothic"/>
            <family val="2"/>
          </rPr>
          <t xml:space="preserve">
To claim parent relief, the 'parent' must be above 55 years old or physically or mentally disabled, and has income of not more than $2000 in the previous year: 
- NOT staying with the parent
 $3,500 for parent relief or $6,500 for handicapped parent relief
- Staying with the parent
 $5,000 for parent relief or $8,000 for handicapped parent relief
</t>
        </r>
      </text>
    </comment>
    <comment ref="G43" authorId="0">
      <text>
        <r>
          <rPr>
            <u val="single"/>
            <sz val="10"/>
            <rFont val="Century Gothic"/>
            <family val="2"/>
          </rPr>
          <t xml:space="preserve">Qualifying child relief (QCR) - </t>
        </r>
        <r>
          <rPr>
            <sz val="10"/>
            <rFont val="Century Gothic"/>
            <family val="2"/>
          </rPr>
          <t xml:space="preserve">
Enter $4,000 per child per child
</t>
        </r>
        <r>
          <rPr>
            <u val="single"/>
            <sz val="10"/>
            <rFont val="Century Gothic"/>
            <family val="2"/>
          </rPr>
          <t>Handicapped child Relief (HCR) -</t>
        </r>
        <r>
          <rPr>
            <sz val="10"/>
            <rFont val="Century Gothic"/>
            <family val="2"/>
          </rPr>
          <t xml:space="preserve">  
Enter $5,500 per handicapped child</t>
        </r>
        <r>
          <rPr>
            <sz val="8"/>
            <rFont val="Century Gothic"/>
            <family val="2"/>
          </rPr>
          <t xml:space="preserve">
</t>
        </r>
      </text>
    </comment>
    <comment ref="G44" authorId="0">
      <text>
        <r>
          <rPr>
            <u val="single"/>
            <sz val="10"/>
            <rFont val="Century Gothic"/>
            <family val="2"/>
          </rPr>
          <t>SRS relief</t>
        </r>
        <r>
          <rPr>
            <sz val="10"/>
            <rFont val="Century Gothic"/>
            <family val="2"/>
          </rPr>
          <t xml:space="preserve">
Enter the amount you / your employer  have contributed, subject to a cap of $11,475 for a Singapore Permanent Resident and $26,775 for a foreigner.</t>
        </r>
      </text>
    </comment>
    <comment ref="G45" authorId="0">
      <text>
        <r>
          <rPr>
            <u val="single"/>
            <sz val="10"/>
            <rFont val="Century Gothic"/>
            <family val="2"/>
          </rPr>
          <t xml:space="preserve">Wife /handicapped spouse relief
</t>
        </r>
        <r>
          <rPr>
            <sz val="10"/>
            <rFont val="Century Gothic"/>
            <family val="2"/>
          </rPr>
          <t>Enter $2,000 for wife relief or $3,500 for handicapped spouse relief. You are only eligible for wife relief if the income of your wife is not more than $2000. 
If you maintain an ex-wife by paying her alimonies, you will be eligible to claim wife relief or the amount of alimony paid, whichever is the the lower.</t>
        </r>
      </text>
    </comment>
    <comment ref="G46" authorId="0">
      <text>
        <r>
          <rPr>
            <u val="single"/>
            <sz val="10"/>
            <rFont val="Century Gothic"/>
            <family val="2"/>
          </rPr>
          <t xml:space="preserve">Working mother's child relief (WMCR) 
Enter the amount - </t>
        </r>
        <r>
          <rPr>
            <sz val="10"/>
            <rFont val="Century Gothic"/>
            <family val="2"/>
          </rPr>
          <t xml:space="preserve">
1st Child - 15% of mother’s earned income
2nd child - 20% of mother’s earned income
3rd child and each subsequent child - 25% of mother’s earned income
Cumulative WMCR percentages are capped at 100% of mother's earned income. 
Note: The sum of all child reliefs claimable is subject to a cap of $50,000 for each child.  </t>
        </r>
      </text>
    </comment>
    <comment ref="G56" authorId="1">
      <text>
        <r>
          <rPr>
            <u val="single"/>
            <sz val="8"/>
            <rFont val="Tahoma"/>
            <family val="2"/>
          </rPr>
          <t>One-Off Personal Tax Rebate</t>
        </r>
        <r>
          <rPr>
            <sz val="8"/>
            <rFont val="Tahoma"/>
            <family val="0"/>
          </rPr>
          <t xml:space="preserve"> 
20% tax rebate will be automatically granted to resident individual taxpayers for </t>
        </r>
        <r>
          <rPr>
            <b/>
            <sz val="8"/>
            <rFont val="Tahoma"/>
            <family val="2"/>
          </rPr>
          <t>YA 2009</t>
        </r>
        <r>
          <rPr>
            <sz val="8"/>
            <rFont val="Tahoma"/>
            <family val="0"/>
          </rPr>
          <t xml:space="preserve">, subject to a maximum of $2,000. 
This rebate is calculated based on  20% of 
'Tax Payable after tax credit and other reliefs'. 
</t>
        </r>
      </text>
    </comment>
    <comment ref="G60" authorId="0">
      <text>
        <r>
          <rPr>
            <u val="single"/>
            <sz val="10"/>
            <rFont val="Century Gothic"/>
            <family val="2"/>
          </rPr>
          <t>PTR Allowable for new claims:</t>
        </r>
        <r>
          <rPr>
            <sz val="10"/>
            <rFont val="Century Gothic"/>
            <family val="2"/>
          </rPr>
          <t xml:space="preserve">
1st child - $5,000
2nd child - $10,000
3rd child - $20,000
4th child and each subsequent child  - $20,000
If you have been granted PTR previously and there is balance in your PTR account, refer to the PTR statement on the balance available to offset against your tax payable. 
Click the tab "Parenthood Tax Rebate"  for qualifying criteria.</t>
        </r>
        <r>
          <rPr>
            <sz val="8"/>
            <rFont val="Century Gothic"/>
            <family val="2"/>
          </rPr>
          <t xml:space="preserve">
</t>
        </r>
      </text>
    </comment>
  </commentList>
</comments>
</file>

<file path=xl/sharedStrings.xml><?xml version="1.0" encoding="utf-8"?>
<sst xmlns="http://schemas.openxmlformats.org/spreadsheetml/2006/main" count="82" uniqueCount="70">
  <si>
    <t>S$</t>
  </si>
  <si>
    <t>INCOME</t>
  </si>
  <si>
    <t>Employment income</t>
  </si>
  <si>
    <t>Less:</t>
  </si>
  <si>
    <t>Employment expenses</t>
  </si>
  <si>
    <t>TOTAL EMPLOYMENT INCOME</t>
  </si>
  <si>
    <t>Add: OTHER INCOME</t>
  </si>
  <si>
    <t>Annuity (recurring annual payments)</t>
  </si>
  <si>
    <t>Business Income</t>
  </si>
  <si>
    <t>Charge (alimony/maintenance payments)</t>
  </si>
  <si>
    <t>Estate/trust income</t>
  </si>
  <si>
    <t>Pension</t>
  </si>
  <si>
    <t>Rent &amp; net annual value (NAV from property)</t>
  </si>
  <si>
    <t>Royalty</t>
  </si>
  <si>
    <t>Withdrawal from Supplementary Retirement Scheme (SRS)</t>
  </si>
  <si>
    <t>TOTAL INCOME</t>
  </si>
  <si>
    <t xml:space="preserve">Less:   </t>
  </si>
  <si>
    <t>DONATIONS</t>
  </si>
  <si>
    <t>ASSESSABLE INCOME</t>
  </si>
  <si>
    <t>Less: PERSONAL RELIEFS</t>
  </si>
  <si>
    <t>Course fees relief</t>
  </si>
  <si>
    <t>CPF/provident Fund relief</t>
  </si>
  <si>
    <t>Earned income relief</t>
  </si>
  <si>
    <t>Foreign maid levy relief</t>
  </si>
  <si>
    <t>Grandparent caregiver relief</t>
  </si>
  <si>
    <t>Handicapped brother/sister relief</t>
  </si>
  <si>
    <t>Life Insurance relief</t>
  </si>
  <si>
    <t>Nsman(Self/wife/parent) relief</t>
  </si>
  <si>
    <t>Parents/handicapped parents relief</t>
  </si>
  <si>
    <t>Qualifying/handicapped child relief</t>
  </si>
  <si>
    <t>Supplementary Retirement Scheme (SRS) relief</t>
  </si>
  <si>
    <t>Wife/handicapped spouse relief</t>
  </si>
  <si>
    <t>Working mother's child relief</t>
  </si>
  <si>
    <t>CHARGEABLE INCOME</t>
  </si>
  <si>
    <t>Tax Payable on Chargeable Income</t>
  </si>
  <si>
    <t xml:space="preserve">Less: </t>
  </si>
  <si>
    <t>Tax credit and other reliefs (if applicable)</t>
  </si>
  <si>
    <t>Tax Rate</t>
  </si>
  <si>
    <t>First</t>
  </si>
  <si>
    <t>Tax Payable/Repayable before rebate</t>
  </si>
  <si>
    <t>Next</t>
  </si>
  <si>
    <t>Tax Rebate 20%</t>
  </si>
  <si>
    <t xml:space="preserve">Tax Payable/Repayable after One-Off Personal Tax Rebate </t>
  </si>
  <si>
    <t>Tax Payable/Repayable after 20% rebate</t>
  </si>
  <si>
    <t>Parenthood Tax Rebate</t>
  </si>
  <si>
    <t>Tax Payable after 20%</t>
  </si>
  <si>
    <t xml:space="preserve">                                                   </t>
  </si>
  <si>
    <t>PTR</t>
  </si>
  <si>
    <t>NET TAX PAYABLE / REPAYABLE</t>
  </si>
  <si>
    <t>Tax Payable aft PTR</t>
  </si>
  <si>
    <t>Your chargeable income is the amount remaining after deducting from your assessable income the personal reliefs to which you are entitled.  If you are a resident in Singapore, the rates of tax chargeable are as follows:</t>
  </si>
  <si>
    <t>Chargeable 
Income</t>
  </si>
  <si>
    <t>Rate</t>
  </si>
  <si>
    <t>Gross Tax Payable</t>
  </si>
  <si>
    <t>$</t>
  </si>
  <si>
    <t>(%)</t>
  </si>
  <si>
    <t>On the first</t>
  </si>
  <si>
    <t>On the next</t>
  </si>
  <si>
    <t>Above</t>
  </si>
  <si>
    <t>YEAR OF ASSESSMENT (YA) 2009 (For the year ended 31 Dec 2008)</t>
  </si>
  <si>
    <t>RATES OF TAX FOR YEAR OF ASSESSMENT 2009</t>
  </si>
  <si>
    <t>One-Off Personal Tax Rebate (20%)</t>
  </si>
  <si>
    <t>Tips</t>
  </si>
  <si>
    <t>gray box for information on the item.</t>
  </si>
  <si>
    <t>CPF cash top-up relief (self, dependent and Medisave account)</t>
  </si>
  <si>
    <t>information on the income and relief items.</t>
  </si>
  <si>
    <t xml:space="preserve">2) Click on the words in blue if you require more </t>
  </si>
  <si>
    <t xml:space="preserve">1) Bring the mouse to the small red triangle of each </t>
  </si>
  <si>
    <r>
      <rPr>
        <b/>
        <sz val="11"/>
        <color indexed="60"/>
        <rFont val="Century Gothic"/>
        <family val="2"/>
      </rPr>
      <t>What to do:</t>
    </r>
    <r>
      <rPr>
        <b/>
        <sz val="11"/>
        <color indexed="8"/>
        <rFont val="Century Gothic"/>
        <family val="2"/>
      </rPr>
      <t xml:space="preserve"> Key in an amount in the gray boxes. If a box is not applicable, leave it blank.</t>
    </r>
  </si>
  <si>
    <t>Basic Tax Calculator for Tax Resident Individuals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</si>
</sst>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
    <numFmt numFmtId="173" formatCode="0.00000"/>
    <numFmt numFmtId="174" formatCode="0.0000"/>
    <numFmt numFmtId="175" formatCode="0.000"/>
    <numFmt numFmtId="176" formatCode="0.0"/>
    <numFmt numFmtId="177" formatCode="&quot;$&quot;#,##0.00"/>
    <numFmt numFmtId="178" formatCode="[$-809]dd\ mmmm\ yyyy"/>
    <numFmt numFmtId="179" formatCode="[$-409]hh:mm:ss\ AM/PM"/>
    <numFmt numFmtId="180" formatCode="#,##0.00_ ;\-#,##0.00\ "/>
    <numFmt numFmtId="181" formatCode="0.00000000"/>
    <numFmt numFmtId="182" formatCode="0.0000000"/>
    <numFmt numFmtId="183" formatCode=";;;"/>
  </numFmts>
  <fonts count="70">
    <font>
      <sz val="11"/>
      <color theme="1"/>
      <name val="Calibri"/>
      <family val="2"/>
    </font>
    <font>
      <sz val="11"/>
      <color indexed="8"/>
      <name val="Calibri"/>
      <family val="2"/>
    </font>
    <font>
      <sz val="10"/>
      <name val="Arial"/>
      <family val="0"/>
    </font>
    <font>
      <u val="single"/>
      <sz val="10"/>
      <color indexed="12"/>
      <name val="Arial"/>
      <family val="0"/>
    </font>
    <font>
      <sz val="8"/>
      <name val="Century Gothic"/>
      <family val="2"/>
    </font>
    <font>
      <sz val="8"/>
      <name val="Tahoma"/>
      <family val="0"/>
    </font>
    <font>
      <u val="single"/>
      <sz val="8"/>
      <name val="Tahoma"/>
      <family val="2"/>
    </font>
    <font>
      <b/>
      <sz val="8"/>
      <name val="Tahoma"/>
      <family val="2"/>
    </font>
    <font>
      <sz val="11"/>
      <name val="Arial"/>
      <family val="2"/>
    </font>
    <font>
      <b/>
      <sz val="11"/>
      <name val="Century Gothic"/>
      <family val="2"/>
    </font>
    <font>
      <sz val="11"/>
      <name val="Century Gothic"/>
      <family val="2"/>
    </font>
    <font>
      <b/>
      <sz val="11"/>
      <name val="Arial"/>
      <family val="2"/>
    </font>
    <font>
      <b/>
      <sz val="11"/>
      <color indexed="12"/>
      <name val="Century Gothic"/>
      <family val="2"/>
    </font>
    <font>
      <u val="single"/>
      <sz val="11"/>
      <color indexed="12"/>
      <name val="Century Gothic"/>
      <family val="2"/>
    </font>
    <font>
      <sz val="11"/>
      <color indexed="12"/>
      <name val="Arial"/>
      <family val="2"/>
    </font>
    <font>
      <sz val="11"/>
      <color indexed="10"/>
      <name val="Arial"/>
      <family val="2"/>
    </font>
    <font>
      <i/>
      <sz val="11"/>
      <name val="Century Gothic"/>
      <family val="2"/>
    </font>
    <font>
      <sz val="11"/>
      <name val="CG Times (WN)"/>
      <family val="0"/>
    </font>
    <font>
      <sz val="11"/>
      <color indexed="12"/>
      <name val="Century Gothic"/>
      <family val="2"/>
    </font>
    <font>
      <b/>
      <sz val="11"/>
      <color indexed="8"/>
      <name val="Century Gothic"/>
      <family val="2"/>
    </font>
    <font>
      <u val="single"/>
      <sz val="10"/>
      <name val="Century Gothic"/>
      <family val="2"/>
    </font>
    <font>
      <sz val="10"/>
      <name val="Century Gothic"/>
      <family val="2"/>
    </font>
    <font>
      <b/>
      <sz val="10"/>
      <name val="Century Gothic"/>
      <family val="2"/>
    </font>
    <font>
      <b/>
      <sz val="11"/>
      <color indexed="60"/>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Arial"/>
      <family val="2"/>
    </font>
    <font>
      <sz val="11"/>
      <color indexed="9"/>
      <name val="Century Gothic"/>
      <family val="2"/>
    </font>
    <font>
      <b/>
      <sz val="11"/>
      <color indexed="9"/>
      <name val="Century Gothic"/>
      <family val="2"/>
    </font>
    <font>
      <b/>
      <sz val="14"/>
      <color indexed="9"/>
      <name val="Century Gothic"/>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C00000"/>
      <name val="Arial"/>
      <family val="2"/>
    </font>
    <font>
      <b/>
      <sz val="11"/>
      <color theme="1"/>
      <name val="Century Gothic"/>
      <family val="2"/>
    </font>
    <font>
      <b/>
      <sz val="14"/>
      <color theme="0"/>
      <name val="Century Gothic"/>
      <family val="2"/>
    </font>
    <font>
      <sz val="11"/>
      <color theme="0"/>
      <name val="Century Gothic"/>
      <family val="2"/>
    </font>
    <font>
      <b/>
      <sz val="11"/>
      <color theme="0"/>
      <name val="Century Gothic"/>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
      <patternFill patternType="solid">
        <fgColor rgb="FFC000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color theme="0" tint="-0.3499799966812134"/>
      </left>
      <right>
        <color indexed="63"/>
      </right>
      <top>
        <color indexed="63"/>
      </top>
      <bottom>
        <color indexed="63"/>
      </bottom>
    </border>
    <border>
      <left>
        <color indexed="63"/>
      </left>
      <right style="thick">
        <color theme="0" tint="-0.3499799966812134"/>
      </right>
      <top>
        <color indexed="63"/>
      </top>
      <bottom>
        <color indexed="63"/>
      </bottom>
    </border>
    <border>
      <left style="thick">
        <color theme="0" tint="-0.3499799966812134"/>
      </left>
      <right>
        <color indexed="63"/>
      </right>
      <top>
        <color indexed="63"/>
      </top>
      <bottom style="thick">
        <color theme="0" tint="-0.3499799966812134"/>
      </bottom>
    </border>
    <border>
      <left>
        <color indexed="63"/>
      </left>
      <right>
        <color indexed="63"/>
      </right>
      <top>
        <color indexed="63"/>
      </top>
      <bottom style="thick">
        <color theme="0" tint="-0.3499799966812134"/>
      </bottom>
    </border>
    <border>
      <left>
        <color indexed="63"/>
      </left>
      <right style="thick">
        <color theme="0" tint="-0.3499799966812134"/>
      </right>
      <top>
        <color indexed="63"/>
      </top>
      <bottom style="thick">
        <color theme="0" tint="-0.3499799966812134"/>
      </bottom>
    </border>
    <border>
      <left style="thick">
        <color theme="0" tint="-0.3499799966812134"/>
      </left>
      <right>
        <color indexed="63"/>
      </right>
      <top style="thick">
        <color theme="0" tint="-0.3499799966812134"/>
      </top>
      <bottom>
        <color indexed="63"/>
      </bottom>
    </border>
    <border>
      <left>
        <color indexed="63"/>
      </left>
      <right>
        <color indexed="63"/>
      </right>
      <top style="thick">
        <color theme="0" tint="-0.3499799966812134"/>
      </top>
      <bottom>
        <color indexed="63"/>
      </bottom>
    </border>
    <border>
      <left>
        <color indexed="63"/>
      </left>
      <right style="thick">
        <color theme="0" tint="-0.3499799966812134"/>
      </right>
      <top style="thick">
        <color theme="0" tint="-0.3499799966812134"/>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color theme="0"/>
      </right>
      <top>
        <color indexed="63"/>
      </top>
      <bottom>
        <color indexed="63"/>
      </bottom>
    </border>
    <border>
      <left style="thick">
        <color theme="0"/>
      </left>
      <right>
        <color indexed="63"/>
      </right>
      <top style="thick">
        <color theme="0"/>
      </top>
      <bottom style="thick">
        <color theme="0"/>
      </bottom>
    </border>
    <border>
      <left>
        <color indexed="63"/>
      </left>
      <right style="thick">
        <color theme="0"/>
      </right>
      <top style="thick">
        <color theme="0"/>
      </top>
      <bottom style="thick">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4">
    <xf numFmtId="0" fontId="0" fillId="0" borderId="0" xfId="0" applyFont="1" applyAlignment="1">
      <alignment/>
    </xf>
    <xf numFmtId="0" fontId="8" fillId="33" borderId="0" xfId="58" applyFont="1" applyFill="1">
      <alignment/>
      <protection/>
    </xf>
    <xf numFmtId="0" fontId="8" fillId="33" borderId="0" xfId="58" applyFont="1" applyFill="1" applyAlignment="1">
      <alignment horizontal="left"/>
      <protection/>
    </xf>
    <xf numFmtId="0" fontId="10" fillId="33" borderId="0" xfId="58" applyFont="1" applyFill="1">
      <alignment/>
      <protection/>
    </xf>
    <xf numFmtId="0" fontId="11" fillId="33" borderId="0" xfId="58" applyFont="1" applyFill="1" applyAlignment="1">
      <alignment/>
      <protection/>
    </xf>
    <xf numFmtId="0" fontId="11" fillId="33" borderId="0" xfId="58" applyFont="1" applyFill="1" applyAlignment="1">
      <alignment horizontal="center"/>
      <protection/>
    </xf>
    <xf numFmtId="0" fontId="10" fillId="0" borderId="0" xfId="58" applyFont="1" applyFill="1" applyBorder="1">
      <alignment/>
      <protection/>
    </xf>
    <xf numFmtId="3" fontId="9" fillId="0" borderId="0" xfId="58" applyNumberFormat="1" applyFont="1" applyFill="1" applyBorder="1" applyAlignment="1">
      <alignment horizontal="center" vertical="top" wrapText="1"/>
      <protection/>
    </xf>
    <xf numFmtId="0" fontId="13" fillId="0" borderId="0" xfId="54" applyFont="1" applyFill="1" applyBorder="1" applyAlignment="1" applyProtection="1">
      <alignment horizontal="left" vertical="top"/>
      <protection/>
    </xf>
    <xf numFmtId="0" fontId="9" fillId="0" borderId="0" xfId="58" applyFont="1" applyFill="1" applyBorder="1" applyAlignment="1">
      <alignment horizontal="right" vertical="top"/>
      <protection/>
    </xf>
    <xf numFmtId="0" fontId="10" fillId="0" borderId="0" xfId="54" applyFont="1" applyFill="1" applyBorder="1" applyAlignment="1" applyProtection="1">
      <alignment horizontal="left" vertical="top"/>
      <protection/>
    </xf>
    <xf numFmtId="0" fontId="13" fillId="0" borderId="0" xfId="54" applyFont="1" applyFill="1" applyBorder="1" applyAlignment="1" applyProtection="1">
      <alignment vertical="top"/>
      <protection/>
    </xf>
    <xf numFmtId="0" fontId="8" fillId="33" borderId="0" xfId="58" applyFont="1" applyFill="1" applyBorder="1">
      <alignment/>
      <protection/>
    </xf>
    <xf numFmtId="0" fontId="9" fillId="0" borderId="0" xfId="58" applyFont="1" applyFill="1" applyBorder="1" applyProtection="1">
      <alignment/>
      <protection/>
    </xf>
    <xf numFmtId="0" fontId="10" fillId="0" borderId="0" xfId="58" applyFont="1" applyFill="1" applyBorder="1" applyAlignment="1">
      <alignment vertical="top"/>
      <protection/>
    </xf>
    <xf numFmtId="0" fontId="14" fillId="33" borderId="0" xfId="58" applyFont="1" applyFill="1" applyBorder="1" applyAlignment="1" applyProtection="1">
      <alignment horizontal="left"/>
      <protection hidden="1"/>
    </xf>
    <xf numFmtId="174" fontId="14" fillId="33" borderId="0" xfId="58" applyNumberFormat="1" applyFont="1" applyFill="1" applyBorder="1" applyAlignment="1" applyProtection="1">
      <alignment horizontal="left"/>
      <protection hidden="1"/>
    </xf>
    <xf numFmtId="2" fontId="14" fillId="33" borderId="0" xfId="58" applyNumberFormat="1" applyFont="1" applyFill="1" applyBorder="1" applyAlignment="1" applyProtection="1">
      <alignment horizontal="left"/>
      <protection hidden="1"/>
    </xf>
    <xf numFmtId="0" fontId="15" fillId="33" borderId="0" xfId="58" applyFont="1" applyFill="1">
      <alignment/>
      <protection/>
    </xf>
    <xf numFmtId="4" fontId="14" fillId="33" borderId="0" xfId="58" applyNumberFormat="1" applyFont="1" applyFill="1" applyAlignment="1">
      <alignment horizontal="left"/>
      <protection/>
    </xf>
    <xf numFmtId="2" fontId="14" fillId="33" borderId="0" xfId="58" applyNumberFormat="1" applyFont="1" applyFill="1" applyAlignment="1">
      <alignment horizontal="left"/>
      <protection/>
    </xf>
    <xf numFmtId="0" fontId="10" fillId="0" borderId="0" xfId="58" applyFont="1" applyFill="1" applyBorder="1" applyAlignment="1">
      <alignment horizontal="left" vertical="top"/>
      <protection/>
    </xf>
    <xf numFmtId="4" fontId="12" fillId="0" borderId="0" xfId="58" applyNumberFormat="1" applyFont="1" applyFill="1" applyBorder="1" applyAlignment="1">
      <alignment horizontal="left" vertical="top" wrapText="1"/>
      <protection/>
    </xf>
    <xf numFmtId="0" fontId="14" fillId="33" borderId="0" xfId="58" applyFont="1" applyFill="1" applyAlignment="1">
      <alignment horizontal="left"/>
      <protection/>
    </xf>
    <xf numFmtId="39" fontId="14" fillId="33" borderId="0" xfId="58" applyNumberFormat="1" applyFont="1" applyFill="1" applyAlignment="1">
      <alignment horizontal="left"/>
      <protection/>
    </xf>
    <xf numFmtId="0" fontId="15" fillId="33" borderId="0" xfId="58" applyFont="1" applyFill="1" applyBorder="1" applyAlignment="1" applyProtection="1">
      <alignment horizontal="left"/>
      <protection hidden="1"/>
    </xf>
    <xf numFmtId="4" fontId="8" fillId="33" borderId="0" xfId="58" applyNumberFormat="1" applyFont="1" applyFill="1">
      <alignment/>
      <protection/>
    </xf>
    <xf numFmtId="0" fontId="9" fillId="33" borderId="0" xfId="58" applyFont="1" applyFill="1" applyAlignment="1">
      <alignment horizontal="justify"/>
      <protection/>
    </xf>
    <xf numFmtId="0" fontId="16" fillId="33" borderId="0" xfId="58" applyFont="1" applyFill="1">
      <alignment/>
      <protection/>
    </xf>
    <xf numFmtId="0" fontId="10" fillId="33" borderId="0" xfId="58" applyFont="1" applyFill="1" applyAlignment="1">
      <alignment horizontal="justify"/>
      <protection/>
    </xf>
    <xf numFmtId="0" fontId="10" fillId="33" borderId="10" xfId="58" applyFont="1" applyFill="1" applyBorder="1" applyAlignment="1">
      <alignment vertical="top"/>
      <protection/>
    </xf>
    <xf numFmtId="0" fontId="9" fillId="33" borderId="10" xfId="58" applyFont="1" applyFill="1" applyBorder="1" applyAlignment="1">
      <alignment horizontal="center" vertical="center" wrapText="1"/>
      <protection/>
    </xf>
    <xf numFmtId="0" fontId="9" fillId="33" borderId="0" xfId="58" applyFont="1" applyFill="1" applyAlignment="1">
      <alignment horizontal="center" vertical="top"/>
      <protection/>
    </xf>
    <xf numFmtId="0" fontId="9" fillId="33" borderId="0" xfId="58" applyFont="1" applyFill="1" applyAlignment="1">
      <alignment vertical="top"/>
      <protection/>
    </xf>
    <xf numFmtId="0" fontId="10" fillId="33" borderId="10" xfId="58" applyFont="1" applyFill="1" applyBorder="1" applyAlignment="1">
      <alignment horizontal="justify" vertical="top" wrapText="1"/>
      <protection/>
    </xf>
    <xf numFmtId="0" fontId="10" fillId="33" borderId="0" xfId="58" applyFont="1" applyFill="1" applyAlignment="1">
      <alignment horizontal="justify" vertical="top" wrapText="1"/>
      <protection/>
    </xf>
    <xf numFmtId="0" fontId="9" fillId="33" borderId="10" xfId="58" applyFont="1" applyFill="1" applyBorder="1" applyAlignment="1">
      <alignment horizontal="center" vertical="top" wrapText="1"/>
      <protection/>
    </xf>
    <xf numFmtId="0" fontId="9" fillId="33" borderId="0" xfId="58" applyFont="1" applyFill="1" applyAlignment="1">
      <alignment horizontal="center" vertical="top" wrapText="1"/>
      <protection/>
    </xf>
    <xf numFmtId="0" fontId="10" fillId="33" borderId="10" xfId="58" applyFont="1" applyFill="1" applyBorder="1" applyAlignment="1">
      <alignment vertical="top" wrapText="1"/>
      <protection/>
    </xf>
    <xf numFmtId="3" fontId="10" fillId="33" borderId="10" xfId="58" applyNumberFormat="1" applyFont="1" applyFill="1" applyBorder="1" applyAlignment="1">
      <alignment horizontal="center" vertical="top" wrapText="1"/>
      <protection/>
    </xf>
    <xf numFmtId="0" fontId="10" fillId="33" borderId="10" xfId="58" applyFont="1" applyFill="1" applyBorder="1" applyAlignment="1">
      <alignment horizontal="center" vertical="top" wrapText="1"/>
      <protection/>
    </xf>
    <xf numFmtId="0" fontId="8" fillId="33" borderId="0" xfId="58" applyFont="1" applyFill="1" applyAlignment="1">
      <alignment horizontal="center" vertical="top" wrapText="1"/>
      <protection/>
    </xf>
    <xf numFmtId="0" fontId="17" fillId="33" borderId="0" xfId="58" applyFont="1" applyFill="1" applyAlignment="1">
      <alignment horizontal="center" vertical="top" wrapText="1"/>
      <protection/>
    </xf>
    <xf numFmtId="0" fontId="18" fillId="0" borderId="0" xfId="54" applyFont="1" applyFill="1" applyBorder="1" applyAlignment="1" applyProtection="1">
      <alignment horizontal="left" vertical="top"/>
      <protection/>
    </xf>
    <xf numFmtId="0" fontId="18" fillId="0" borderId="0" xfId="54" applyFont="1" applyFill="1" applyBorder="1" applyAlignment="1" applyProtection="1">
      <alignment vertical="top"/>
      <protection/>
    </xf>
    <xf numFmtId="0" fontId="9" fillId="0" borderId="0" xfId="58" applyFont="1" applyFill="1" applyBorder="1" applyAlignment="1">
      <alignment vertical="top"/>
      <protection/>
    </xf>
    <xf numFmtId="4" fontId="9" fillId="0" borderId="0" xfId="58" applyNumberFormat="1" applyFont="1" applyFill="1" applyBorder="1" applyAlignment="1">
      <alignment horizontal="center" vertical="top" wrapText="1"/>
      <protection/>
    </xf>
    <xf numFmtId="0" fontId="8" fillId="33" borderId="11" xfId="58" applyFont="1" applyFill="1" applyBorder="1">
      <alignment/>
      <protection/>
    </xf>
    <xf numFmtId="0" fontId="8" fillId="33" borderId="12" xfId="58" applyFont="1" applyFill="1" applyBorder="1">
      <alignment/>
      <protection/>
    </xf>
    <xf numFmtId="0" fontId="8" fillId="33" borderId="13" xfId="58" applyFont="1" applyFill="1" applyBorder="1">
      <alignment/>
      <protection/>
    </xf>
    <xf numFmtId="0" fontId="8" fillId="33" borderId="14" xfId="58" applyFont="1" applyFill="1" applyBorder="1">
      <alignment/>
      <protection/>
    </xf>
    <xf numFmtId="0" fontId="8" fillId="33" borderId="15" xfId="58" applyFont="1" applyFill="1" applyBorder="1">
      <alignment/>
      <protection/>
    </xf>
    <xf numFmtId="0" fontId="64" fillId="34" borderId="16" xfId="58" applyFont="1" applyFill="1" applyBorder="1">
      <alignment/>
      <protection/>
    </xf>
    <xf numFmtId="0" fontId="64" fillId="34" borderId="17" xfId="58" applyFont="1" applyFill="1" applyBorder="1">
      <alignment/>
      <protection/>
    </xf>
    <xf numFmtId="0" fontId="64" fillId="34" borderId="18" xfId="58" applyFont="1" applyFill="1" applyBorder="1">
      <alignment/>
      <protection/>
    </xf>
    <xf numFmtId="0" fontId="12" fillId="33" borderId="0" xfId="58" applyFont="1" applyFill="1" applyAlignment="1">
      <alignment horizontal="left" vertical="top" wrapText="1"/>
      <protection/>
    </xf>
    <xf numFmtId="0" fontId="12" fillId="33" borderId="0" xfId="58" applyFont="1" applyFill="1" applyAlignment="1">
      <alignment horizontal="left" vertical="top"/>
      <protection/>
    </xf>
    <xf numFmtId="0" fontId="8" fillId="0" borderId="0" xfId="58" applyFont="1" applyFill="1" applyBorder="1">
      <alignment/>
      <protection/>
    </xf>
    <xf numFmtId="0" fontId="64" fillId="0" borderId="0" xfId="58" applyFont="1" applyFill="1" applyBorder="1">
      <alignment/>
      <protection/>
    </xf>
    <xf numFmtId="0" fontId="65" fillId="33" borderId="19" xfId="58" applyFont="1" applyFill="1" applyBorder="1" applyAlignment="1">
      <alignment horizontal="left" vertical="top"/>
      <protection/>
    </xf>
    <xf numFmtId="0" fontId="12" fillId="33" borderId="20" xfId="58" applyFont="1" applyFill="1" applyBorder="1" applyAlignment="1">
      <alignment horizontal="left" vertical="top"/>
      <protection/>
    </xf>
    <xf numFmtId="0" fontId="12" fillId="33" borderId="21" xfId="58" applyFont="1" applyFill="1" applyBorder="1" applyAlignment="1">
      <alignment horizontal="left" vertical="top"/>
      <protection/>
    </xf>
    <xf numFmtId="2" fontId="8" fillId="0" borderId="0" xfId="58" applyNumberFormat="1" applyFont="1" applyFill="1">
      <alignment/>
      <protection/>
    </xf>
    <xf numFmtId="0" fontId="8" fillId="0" borderId="0" xfId="58" applyFont="1" applyFill="1">
      <alignment/>
      <protection/>
    </xf>
    <xf numFmtId="4" fontId="8" fillId="0" borderId="0" xfId="58" applyNumberFormat="1" applyFont="1" applyFill="1">
      <alignment/>
      <protection/>
    </xf>
    <xf numFmtId="0" fontId="56" fillId="0" borderId="0" xfId="53" applyFill="1" applyBorder="1" applyAlignment="1" applyProtection="1">
      <alignment horizontal="left" vertical="top"/>
      <protection/>
    </xf>
    <xf numFmtId="0" fontId="18" fillId="0" borderId="0" xfId="54" applyFont="1" applyFill="1" applyBorder="1" applyAlignment="1" applyProtection="1">
      <alignment horizontal="left" vertical="top"/>
      <protection/>
    </xf>
    <xf numFmtId="0" fontId="9" fillId="0" borderId="0" xfId="58" applyFont="1" applyFill="1" applyBorder="1" applyAlignment="1">
      <alignment horizontal="right" vertical="top"/>
      <protection/>
    </xf>
    <xf numFmtId="0" fontId="18" fillId="0" borderId="22" xfId="54" applyFont="1" applyFill="1" applyBorder="1" applyAlignment="1" applyProtection="1">
      <alignment horizontal="left" vertical="top"/>
      <protection/>
    </xf>
    <xf numFmtId="0" fontId="66" fillId="35" borderId="0" xfId="58" applyFont="1" applyFill="1" applyAlignment="1">
      <alignment horizontal="center"/>
      <protection/>
    </xf>
    <xf numFmtId="3" fontId="9" fillId="0" borderId="0" xfId="58" applyNumberFormat="1" applyFont="1" applyFill="1" applyBorder="1" applyAlignment="1">
      <alignment horizontal="center" vertical="top" wrapText="1"/>
      <protection/>
    </xf>
    <xf numFmtId="3" fontId="9" fillId="36" borderId="23" xfId="58" applyNumberFormat="1" applyFont="1" applyFill="1" applyBorder="1" applyAlignment="1" applyProtection="1">
      <alignment horizontal="center" vertical="top" wrapText="1"/>
      <protection locked="0"/>
    </xf>
    <xf numFmtId="3" fontId="9" fillId="36" borderId="24" xfId="58" applyNumberFormat="1" applyFont="1" applyFill="1" applyBorder="1" applyAlignment="1" applyProtection="1">
      <alignment horizontal="center" vertical="top" wrapText="1"/>
      <protection locked="0"/>
    </xf>
    <xf numFmtId="0" fontId="9" fillId="34" borderId="0" xfId="58" applyFont="1" applyFill="1" applyAlignment="1">
      <alignment horizontal="center"/>
      <protection/>
    </xf>
    <xf numFmtId="0" fontId="67" fillId="0" borderId="0" xfId="53" applyFont="1" applyFill="1" applyAlignment="1" applyProtection="1">
      <alignment horizontal="center"/>
      <protection/>
    </xf>
    <xf numFmtId="3" fontId="9" fillId="33" borderId="0" xfId="58" applyNumberFormat="1" applyFont="1" applyFill="1" applyBorder="1" applyAlignment="1">
      <alignment horizontal="center" vertical="top" wrapText="1"/>
      <protection/>
    </xf>
    <xf numFmtId="3" fontId="9" fillId="0" borderId="0" xfId="58" applyNumberFormat="1" applyFont="1" applyFill="1" applyBorder="1" applyAlignment="1" applyProtection="1">
      <alignment horizontal="center" vertical="top" wrapText="1"/>
      <protection/>
    </xf>
    <xf numFmtId="4" fontId="9" fillId="0" borderId="0" xfId="58" applyNumberFormat="1" applyFont="1" applyFill="1" applyBorder="1" applyAlignment="1">
      <alignment horizontal="center" vertical="top" wrapText="1"/>
      <protection/>
    </xf>
    <xf numFmtId="4" fontId="9" fillId="36" borderId="23" xfId="58" applyNumberFormat="1" applyFont="1" applyFill="1" applyBorder="1" applyAlignment="1" applyProtection="1">
      <alignment horizontal="center" vertical="top" wrapText="1"/>
      <protection locked="0"/>
    </xf>
    <xf numFmtId="4" fontId="9" fillId="36" borderId="24" xfId="58" applyNumberFormat="1" applyFont="1" applyFill="1" applyBorder="1" applyAlignment="1" applyProtection="1">
      <alignment horizontal="center" vertical="top" wrapText="1"/>
      <protection locked="0"/>
    </xf>
    <xf numFmtId="4" fontId="9" fillId="0" borderId="0" xfId="58" applyNumberFormat="1" applyFont="1" applyFill="1" applyBorder="1" applyAlignment="1" applyProtection="1">
      <alignment horizontal="center" vertical="top" wrapText="1"/>
      <protection locked="0"/>
    </xf>
    <xf numFmtId="0" fontId="10" fillId="33" borderId="0" xfId="58" applyFont="1" applyFill="1" applyAlignment="1">
      <alignment horizontal="justify" wrapText="1"/>
      <protection/>
    </xf>
    <xf numFmtId="4" fontId="9" fillId="20" borderId="0" xfId="58" applyNumberFormat="1" applyFont="1" applyFill="1" applyBorder="1" applyAlignment="1" applyProtection="1">
      <alignment horizontal="center" vertical="top" wrapText="1"/>
      <protection locked="0"/>
    </xf>
    <xf numFmtId="0" fontId="68" fillId="35" borderId="0" xfId="58" applyFont="1" applyFill="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s.gov.sg/irasHome/page03.aspx?id=1528" TargetMode="External" /><Relationship Id="rId2" Type="http://schemas.openxmlformats.org/officeDocument/2006/relationships/hyperlink" Target="http://www.iras.gov.sg/irasHome/page03.aspx?id=220" TargetMode="External" /><Relationship Id="rId3" Type="http://schemas.openxmlformats.org/officeDocument/2006/relationships/hyperlink" Target="http://www.iras.gov.sg/irasHome/page03.aspx?id=218" TargetMode="External" /><Relationship Id="rId4" Type="http://schemas.openxmlformats.org/officeDocument/2006/relationships/hyperlink" Target="http://www.iras.gov.sg/irasHome/page03.aspx?id=1168" TargetMode="External" /><Relationship Id="rId5" Type="http://schemas.openxmlformats.org/officeDocument/2006/relationships/hyperlink" Target="http://www.iras.gov.sg/irasHome/page03.aspx?id=214" TargetMode="External" /><Relationship Id="rId6" Type="http://schemas.openxmlformats.org/officeDocument/2006/relationships/hyperlink" Target="http://www.iras.gov.sg/irasHome/page03.aspx?id=212" TargetMode="External" /><Relationship Id="rId7" Type="http://schemas.openxmlformats.org/officeDocument/2006/relationships/hyperlink" Target="http://www.iras.gov.sg/irasHome/page03.aspx?id=210" TargetMode="External" /><Relationship Id="rId8" Type="http://schemas.openxmlformats.org/officeDocument/2006/relationships/hyperlink" Target="http://www.iras.gov.sg/irasHome/page03.aspx?id=208" TargetMode="External" /><Relationship Id="rId9" Type="http://schemas.openxmlformats.org/officeDocument/2006/relationships/hyperlink" Target="http://www.iras.gov.sg/irasHome/page03.aspx?id=148" TargetMode="External" /><Relationship Id="rId10" Type="http://schemas.openxmlformats.org/officeDocument/2006/relationships/hyperlink" Target="http://www.iras.gov.sg/irasHome/page03.aspx?id=1554" TargetMode="External" /><Relationship Id="rId11" Type="http://schemas.openxmlformats.org/officeDocument/2006/relationships/hyperlink" Target="http://www.iras.gov.sg/irasHome/page03.aspx?id=140" TargetMode="External" /><Relationship Id="rId12" Type="http://schemas.openxmlformats.org/officeDocument/2006/relationships/hyperlink" Target="http://www.iras.gov.sg/irasHome/page03.aspx?id=142" TargetMode="External" /><Relationship Id="rId13" Type="http://schemas.openxmlformats.org/officeDocument/2006/relationships/hyperlink" Target="http://www.iras.gov.sg/irasHome/page03.aspx?id=144" TargetMode="External" /><Relationship Id="rId14" Type="http://schemas.openxmlformats.org/officeDocument/2006/relationships/hyperlink" Target="http://www.iras.gov.sg/irasHome/page03.aspx?id=158" TargetMode="External" /><Relationship Id="rId15" Type="http://schemas.openxmlformats.org/officeDocument/2006/relationships/hyperlink" Target="http://www.iras.gov.sg/irasHome/page03.aspx?id=160" TargetMode="External" /><Relationship Id="rId16" Type="http://schemas.openxmlformats.org/officeDocument/2006/relationships/hyperlink" Target="http://www.iras.gov.sg/irasHome/page03.aspx?id=162" TargetMode="External" /><Relationship Id="rId17" Type="http://schemas.openxmlformats.org/officeDocument/2006/relationships/hyperlink" Target="http://www.iras.gov.sg/irasHome/page03.aspx?id=1170" TargetMode="External" /><Relationship Id="rId18" Type="http://schemas.openxmlformats.org/officeDocument/2006/relationships/hyperlink" Target="http://www.iras.gov.sg/irasHome/page03.aspx?id=1546" TargetMode="External" /><Relationship Id="rId19" Type="http://schemas.openxmlformats.org/officeDocument/2006/relationships/hyperlink" Target="http://www.iras.gov.sg/irasHome/page03.aspx?id=194" TargetMode="External" /><Relationship Id="rId20" Type="http://schemas.openxmlformats.org/officeDocument/2006/relationships/hyperlink" Target="http://www.iras.gov.sg/irasHome/page03.aspx?id=196" TargetMode="External" /><Relationship Id="rId21" Type="http://schemas.openxmlformats.org/officeDocument/2006/relationships/hyperlink" Target="http://www.iras.gov.sg/irasHome/page03.aspx?id=198" TargetMode="External" /><Relationship Id="rId22" Type="http://schemas.openxmlformats.org/officeDocument/2006/relationships/hyperlink" Target="http://www.iras.gov.sg/irasHome/page03.aspx?id=200" TargetMode="External" /><Relationship Id="rId23" Type="http://schemas.openxmlformats.org/officeDocument/2006/relationships/hyperlink" Target="http://www.iras.gov.sg/irasHome/page03.aspx?id=202" TargetMode="External" /><Relationship Id="rId24" Type="http://schemas.openxmlformats.org/officeDocument/2006/relationships/hyperlink" Target="http://www.iras.gov.sg/irasHome/page03.aspx?id=204" TargetMode="External" /><Relationship Id="rId25" Type="http://schemas.openxmlformats.org/officeDocument/2006/relationships/hyperlink" Target="http://www.iras.gov.sg/irasHome/page03.aspx?id=206" TargetMode="External" /><Relationship Id="rId26" Type="http://schemas.openxmlformats.org/officeDocument/2006/relationships/hyperlink" Target="http://www.iras.gov.sg/irasHome/page03.aspx?id=150" TargetMode="External" /><Relationship Id="rId27" Type="http://schemas.openxmlformats.org/officeDocument/2006/relationships/hyperlink" Target="http://www.iras.gov.sg/irasHome/page03.aspx?id=6670"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J84"/>
  <sheetViews>
    <sheetView showGridLines="0" tabSelected="1" zoomScale="90" zoomScaleNormal="90" zoomScalePageLayoutView="0" workbookViewId="0" topLeftCell="A1">
      <selection activeCell="BP168" sqref="BP168"/>
    </sheetView>
  </sheetViews>
  <sheetFormatPr defaultColWidth="8.8515625" defaultRowHeight="15"/>
  <cols>
    <col min="1" max="1" width="4.421875" style="1" customWidth="1"/>
    <col min="2" max="3" width="16.7109375" style="1" customWidth="1"/>
    <col min="4" max="4" width="18.7109375" style="1" customWidth="1"/>
    <col min="5" max="6" width="16.7109375" style="1" customWidth="1"/>
    <col min="7" max="8" width="8.7109375" style="1" customWidth="1"/>
    <col min="9" max="23" width="8.8515625" style="1" customWidth="1"/>
    <col min="24" max="27" width="8.8515625" style="2" customWidth="1"/>
    <col min="28" max="28" width="19.57421875" style="2" hidden="1" customWidth="1"/>
    <col min="29" max="31" width="12.7109375" style="2" hidden="1" customWidth="1"/>
    <col min="32" max="32" width="12.7109375" style="2" customWidth="1"/>
    <col min="33" max="33" width="12.7109375" style="1" customWidth="1"/>
    <col min="34" max="16384" width="8.8515625" style="1" customWidth="1"/>
  </cols>
  <sheetData>
    <row r="1" ht="14.25"/>
    <row r="2" spans="2:8" ht="18">
      <c r="B2" s="69" t="s">
        <v>69</v>
      </c>
      <c r="C2" s="69"/>
      <c r="D2" s="69"/>
      <c r="E2" s="69"/>
      <c r="F2" s="69"/>
      <c r="G2" s="69"/>
      <c r="H2" s="69"/>
    </row>
    <row r="3" spans="2:8" ht="16.5" customHeight="1">
      <c r="B3" s="73" t="s">
        <v>59</v>
      </c>
      <c r="C3" s="73"/>
      <c r="D3" s="73"/>
      <c r="E3" s="73"/>
      <c r="F3" s="73"/>
      <c r="G3" s="73"/>
      <c r="H3" s="73"/>
    </row>
    <row r="4" spans="2:6" ht="4.5" customHeight="1" thickBot="1">
      <c r="B4" s="4"/>
      <c r="D4" s="5"/>
      <c r="E4" s="5"/>
      <c r="F4" s="5"/>
    </row>
    <row r="5" spans="2:15" ht="16.5" thickBot="1" thickTop="1">
      <c r="B5" s="55"/>
      <c r="C5" s="56"/>
      <c r="D5" s="56"/>
      <c r="E5" s="56"/>
      <c r="F5" s="56"/>
      <c r="G5" s="56"/>
      <c r="H5" s="56"/>
      <c r="J5" s="52" t="s">
        <v>62</v>
      </c>
      <c r="K5" s="53"/>
      <c r="L5" s="53"/>
      <c r="M5" s="53"/>
      <c r="N5" s="53"/>
      <c r="O5" s="54"/>
    </row>
    <row r="6" spans="2:15" ht="15" thickBot="1">
      <c r="B6" s="59" t="s">
        <v>68</v>
      </c>
      <c r="C6" s="60"/>
      <c r="D6" s="60"/>
      <c r="E6" s="60"/>
      <c r="F6" s="60"/>
      <c r="G6" s="60"/>
      <c r="H6" s="61"/>
      <c r="J6" s="47" t="s">
        <v>67</v>
      </c>
      <c r="K6" s="12"/>
      <c r="L6" s="12"/>
      <c r="M6" s="12"/>
      <c r="N6" s="12"/>
      <c r="O6" s="48"/>
    </row>
    <row r="7" spans="2:15" ht="16.5">
      <c r="B7" s="45"/>
      <c r="C7" s="6"/>
      <c r="D7" s="6"/>
      <c r="E7" s="6"/>
      <c r="F7" s="6"/>
      <c r="G7" s="70" t="s">
        <v>0</v>
      </c>
      <c r="H7" s="70"/>
      <c r="J7" s="47" t="s">
        <v>63</v>
      </c>
      <c r="K7" s="12"/>
      <c r="L7" s="12"/>
      <c r="M7" s="12"/>
      <c r="N7" s="12"/>
      <c r="O7" s="48"/>
    </row>
    <row r="8" spans="2:15" ht="16.5">
      <c r="B8" s="45" t="s">
        <v>1</v>
      </c>
      <c r="C8" s="6"/>
      <c r="D8" s="6"/>
      <c r="E8" s="6"/>
      <c r="F8" s="6"/>
      <c r="G8" s="70"/>
      <c r="H8" s="70"/>
      <c r="J8" s="47" t="s">
        <v>66</v>
      </c>
      <c r="K8" s="12"/>
      <c r="L8" s="12"/>
      <c r="M8" s="12"/>
      <c r="N8" s="12"/>
      <c r="O8" s="48"/>
    </row>
    <row r="9" spans="2:15" ht="17.25" thickBot="1">
      <c r="B9" s="45"/>
      <c r="C9" s="6"/>
      <c r="D9" s="6"/>
      <c r="E9" s="6"/>
      <c r="F9" s="6"/>
      <c r="G9" s="70"/>
      <c r="H9" s="70"/>
      <c r="J9" s="49" t="s">
        <v>65</v>
      </c>
      <c r="K9" s="50"/>
      <c r="L9" s="50"/>
      <c r="M9" s="50"/>
      <c r="N9" s="50"/>
      <c r="O9" s="51"/>
    </row>
    <row r="10" spans="2:8" ht="18" thickBot="1" thickTop="1">
      <c r="B10" s="66" t="s">
        <v>2</v>
      </c>
      <c r="C10" s="66"/>
      <c r="D10" s="6"/>
      <c r="E10" s="6"/>
      <c r="F10" s="6"/>
      <c r="G10" s="71"/>
      <c r="H10" s="72"/>
    </row>
    <row r="11" spans="2:15" ht="18" thickBot="1" thickTop="1">
      <c r="B11" s="8"/>
      <c r="C11" s="8"/>
      <c r="D11" s="6"/>
      <c r="E11" s="6"/>
      <c r="F11" s="6"/>
      <c r="G11" s="70"/>
      <c r="H11" s="70"/>
      <c r="J11" s="58"/>
      <c r="K11" s="58"/>
      <c r="L11" s="58"/>
      <c r="M11" s="58"/>
      <c r="N11" s="58"/>
      <c r="O11" s="58"/>
    </row>
    <row r="12" spans="2:15" ht="18" thickBot="1" thickTop="1">
      <c r="B12" s="45" t="s">
        <v>3</v>
      </c>
      <c r="C12" s="66" t="s">
        <v>4</v>
      </c>
      <c r="D12" s="66"/>
      <c r="E12" s="6"/>
      <c r="F12" s="6"/>
      <c r="G12" s="71"/>
      <c r="H12" s="72"/>
      <c r="J12" s="57"/>
      <c r="K12" s="57"/>
      <c r="L12" s="57"/>
      <c r="M12" s="57"/>
      <c r="N12" s="57"/>
      <c r="O12" s="57"/>
    </row>
    <row r="13" spans="2:15" ht="17.25" thickTop="1">
      <c r="B13" s="8"/>
      <c r="C13" s="8"/>
      <c r="D13" s="6"/>
      <c r="E13" s="6"/>
      <c r="F13" s="6"/>
      <c r="G13" s="70"/>
      <c r="H13" s="70"/>
      <c r="J13" s="57"/>
      <c r="K13" s="57"/>
      <c r="L13" s="57"/>
      <c r="M13" s="57"/>
      <c r="N13" s="57"/>
      <c r="O13" s="57"/>
    </row>
    <row r="14" spans="2:15" ht="14.25">
      <c r="B14" s="67" t="s">
        <v>5</v>
      </c>
      <c r="C14" s="67"/>
      <c r="D14" s="67"/>
      <c r="E14" s="67"/>
      <c r="F14" s="67"/>
      <c r="G14" s="70">
        <f>G10-G12</f>
        <v>0</v>
      </c>
      <c r="H14" s="70"/>
      <c r="J14" s="57"/>
      <c r="K14" s="57"/>
      <c r="L14" s="57"/>
      <c r="M14" s="57"/>
      <c r="N14" s="57"/>
      <c r="O14" s="57"/>
    </row>
    <row r="15" spans="2:15" ht="16.5">
      <c r="B15" s="8"/>
      <c r="C15" s="8"/>
      <c r="D15" s="6"/>
      <c r="E15" s="6"/>
      <c r="F15" s="6"/>
      <c r="G15" s="70"/>
      <c r="H15" s="70"/>
      <c r="J15" s="57"/>
      <c r="K15" s="57"/>
      <c r="L15" s="57"/>
      <c r="M15" s="57"/>
      <c r="N15" s="57"/>
      <c r="O15" s="57"/>
    </row>
    <row r="16" spans="2:8" ht="17.25" thickBot="1">
      <c r="B16" s="45" t="s">
        <v>6</v>
      </c>
      <c r="C16" s="10"/>
      <c r="D16" s="6"/>
      <c r="E16" s="6"/>
      <c r="F16" s="6"/>
      <c r="G16" s="70"/>
      <c r="H16" s="70"/>
    </row>
    <row r="17" spans="2:8" ht="18" thickBot="1" thickTop="1">
      <c r="B17" s="8"/>
      <c r="C17" s="66" t="s">
        <v>7</v>
      </c>
      <c r="D17" s="66"/>
      <c r="E17" s="66"/>
      <c r="F17" s="6"/>
      <c r="G17" s="71"/>
      <c r="H17" s="72"/>
    </row>
    <row r="18" spans="2:8" ht="18" thickBot="1" thickTop="1">
      <c r="B18" s="8"/>
      <c r="C18" s="44" t="s">
        <v>8</v>
      </c>
      <c r="D18" s="6"/>
      <c r="E18" s="6"/>
      <c r="F18" s="6"/>
      <c r="G18" s="71"/>
      <c r="H18" s="72"/>
    </row>
    <row r="19" spans="2:8" ht="18" thickBot="1" thickTop="1">
      <c r="B19" s="8"/>
      <c r="C19" s="66" t="s">
        <v>9</v>
      </c>
      <c r="D19" s="66"/>
      <c r="E19" s="66"/>
      <c r="F19" s="6"/>
      <c r="G19" s="71"/>
      <c r="H19" s="72"/>
    </row>
    <row r="20" spans="2:8" ht="18" thickBot="1" thickTop="1">
      <c r="B20" s="8"/>
      <c r="C20" s="66" t="s">
        <v>10</v>
      </c>
      <c r="D20" s="66"/>
      <c r="E20" s="6"/>
      <c r="F20" s="6"/>
      <c r="G20" s="71"/>
      <c r="H20" s="72"/>
    </row>
    <row r="21" spans="2:8" ht="18" thickBot="1" thickTop="1">
      <c r="B21" s="8"/>
      <c r="C21" s="44" t="s">
        <v>11</v>
      </c>
      <c r="D21" s="6"/>
      <c r="E21" s="6"/>
      <c r="F21" s="6"/>
      <c r="G21" s="71"/>
      <c r="H21" s="72"/>
    </row>
    <row r="22" spans="2:8" ht="18" thickBot="1" thickTop="1">
      <c r="B22" s="8"/>
      <c r="C22" s="66" t="s">
        <v>12</v>
      </c>
      <c r="D22" s="66"/>
      <c r="E22" s="66"/>
      <c r="F22" s="6"/>
      <c r="G22" s="71"/>
      <c r="H22" s="72"/>
    </row>
    <row r="23" spans="2:8" ht="18" thickBot="1" thickTop="1">
      <c r="B23" s="14"/>
      <c r="C23" s="43" t="s">
        <v>13</v>
      </c>
      <c r="D23" s="6"/>
      <c r="E23" s="6"/>
      <c r="F23" s="6"/>
      <c r="G23" s="71"/>
      <c r="H23" s="72"/>
    </row>
    <row r="24" spans="2:8" ht="18" thickBot="1" thickTop="1">
      <c r="B24" s="8"/>
      <c r="C24" s="66" t="s">
        <v>14</v>
      </c>
      <c r="D24" s="66"/>
      <c r="E24" s="66"/>
      <c r="F24" s="68"/>
      <c r="G24" s="71"/>
      <c r="H24" s="72"/>
    </row>
    <row r="25" spans="2:8" ht="17.25" thickTop="1">
      <c r="B25" s="45"/>
      <c r="C25" s="6"/>
      <c r="D25" s="6"/>
      <c r="E25" s="6"/>
      <c r="F25" s="6"/>
      <c r="G25" s="70"/>
      <c r="H25" s="70"/>
    </row>
    <row r="26" spans="2:8" ht="14.25">
      <c r="B26" s="67" t="s">
        <v>15</v>
      </c>
      <c r="C26" s="67"/>
      <c r="D26" s="67"/>
      <c r="E26" s="67"/>
      <c r="F26" s="67"/>
      <c r="G26" s="70">
        <f>G14+SUM(G17:H24)</f>
        <v>0</v>
      </c>
      <c r="H26" s="70"/>
    </row>
    <row r="27" spans="2:8" ht="15" thickBot="1">
      <c r="B27" s="9"/>
      <c r="C27" s="9"/>
      <c r="D27" s="9"/>
      <c r="E27" s="9"/>
      <c r="F27" s="9"/>
      <c r="G27" s="7"/>
      <c r="H27" s="7"/>
    </row>
    <row r="28" spans="2:8" ht="18" thickBot="1" thickTop="1">
      <c r="B28" s="45" t="s">
        <v>16</v>
      </c>
      <c r="C28" s="44" t="s">
        <v>17</v>
      </c>
      <c r="D28" s="6"/>
      <c r="E28" s="6"/>
      <c r="F28" s="6"/>
      <c r="G28" s="71"/>
      <c r="H28" s="72"/>
    </row>
    <row r="29" spans="2:8" ht="17.25" thickTop="1">
      <c r="B29" s="45"/>
      <c r="C29" s="6"/>
      <c r="D29" s="6"/>
      <c r="E29" s="6"/>
      <c r="F29" s="6"/>
      <c r="G29" s="75"/>
      <c r="H29" s="75"/>
    </row>
    <row r="30" spans="2:13" ht="14.25">
      <c r="B30" s="67" t="s">
        <v>18</v>
      </c>
      <c r="C30" s="67"/>
      <c r="D30" s="67"/>
      <c r="E30" s="67"/>
      <c r="F30" s="67"/>
      <c r="G30" s="70">
        <f>G26-G28</f>
        <v>0</v>
      </c>
      <c r="H30" s="70"/>
      <c r="L30" s="12"/>
      <c r="M30" s="12"/>
    </row>
    <row r="31" spans="2:13" ht="14.25">
      <c r="B31" s="9"/>
      <c r="C31" s="9"/>
      <c r="D31" s="9"/>
      <c r="E31" s="9"/>
      <c r="F31" s="9"/>
      <c r="G31" s="70"/>
      <c r="H31" s="70"/>
      <c r="L31" s="12"/>
      <c r="M31" s="12"/>
    </row>
    <row r="32" spans="2:8" ht="17.25" thickBot="1">
      <c r="B32" s="45" t="s">
        <v>19</v>
      </c>
      <c r="C32" s="13"/>
      <c r="D32" s="6"/>
      <c r="E32" s="6"/>
      <c r="F32" s="6"/>
      <c r="G32" s="76"/>
      <c r="H32" s="76"/>
    </row>
    <row r="33" spans="2:8" ht="18" thickBot="1" thickTop="1">
      <c r="B33" s="6"/>
      <c r="C33" s="44" t="s">
        <v>20</v>
      </c>
      <c r="D33" s="6"/>
      <c r="E33" s="6"/>
      <c r="F33" s="6"/>
      <c r="G33" s="71"/>
      <c r="H33" s="72"/>
    </row>
    <row r="34" spans="2:8" ht="18" thickBot="1" thickTop="1">
      <c r="B34" s="6"/>
      <c r="C34" s="66" t="s">
        <v>64</v>
      </c>
      <c r="D34" s="66"/>
      <c r="E34" s="66"/>
      <c r="F34" s="68"/>
      <c r="G34" s="71"/>
      <c r="H34" s="72"/>
    </row>
    <row r="35" spans="2:8" ht="18" thickBot="1" thickTop="1">
      <c r="B35" s="6"/>
      <c r="C35" s="66" t="s">
        <v>21</v>
      </c>
      <c r="D35" s="66"/>
      <c r="E35" s="11"/>
      <c r="F35" s="6"/>
      <c r="G35" s="71"/>
      <c r="H35" s="72"/>
    </row>
    <row r="36" spans="2:8" ht="18" thickBot="1" thickTop="1">
      <c r="B36" s="6"/>
      <c r="C36" s="66" t="s">
        <v>22</v>
      </c>
      <c r="D36" s="66"/>
      <c r="E36" s="11"/>
      <c r="F36" s="6"/>
      <c r="G36" s="71"/>
      <c r="H36" s="72"/>
    </row>
    <row r="37" spans="2:8" ht="18" thickBot="1" thickTop="1">
      <c r="B37" s="6"/>
      <c r="C37" s="66" t="s">
        <v>23</v>
      </c>
      <c r="D37" s="66"/>
      <c r="E37" s="11"/>
      <c r="F37" s="6"/>
      <c r="G37" s="71"/>
      <c r="H37" s="72"/>
    </row>
    <row r="38" spans="2:8" ht="18" thickBot="1" thickTop="1">
      <c r="B38" s="6"/>
      <c r="C38" s="66" t="s">
        <v>24</v>
      </c>
      <c r="D38" s="66"/>
      <c r="E38" s="11"/>
      <c r="F38" s="6"/>
      <c r="G38" s="71"/>
      <c r="H38" s="72"/>
    </row>
    <row r="39" spans="2:8" ht="18" thickBot="1" thickTop="1">
      <c r="B39" s="6"/>
      <c r="C39" s="43" t="s">
        <v>25</v>
      </c>
      <c r="D39" s="43"/>
      <c r="E39" s="43"/>
      <c r="F39" s="6"/>
      <c r="G39" s="71"/>
      <c r="H39" s="72"/>
    </row>
    <row r="40" spans="2:8" ht="18" thickBot="1" thickTop="1">
      <c r="B40" s="6"/>
      <c r="C40" s="66" t="s">
        <v>26</v>
      </c>
      <c r="D40" s="66"/>
      <c r="E40" s="11"/>
      <c r="F40" s="6"/>
      <c r="G40" s="71"/>
      <c r="H40" s="72"/>
    </row>
    <row r="41" spans="2:8" ht="18" thickBot="1" thickTop="1">
      <c r="B41" s="6"/>
      <c r="C41" s="66" t="s">
        <v>27</v>
      </c>
      <c r="D41" s="66"/>
      <c r="E41" s="11"/>
      <c r="F41" s="6"/>
      <c r="G41" s="71"/>
      <c r="H41" s="72"/>
    </row>
    <row r="42" spans="2:8" ht="18" thickBot="1" thickTop="1">
      <c r="B42" s="6"/>
      <c r="C42" s="66" t="s">
        <v>28</v>
      </c>
      <c r="D42" s="66"/>
      <c r="E42" s="66"/>
      <c r="F42" s="6"/>
      <c r="G42" s="71"/>
      <c r="H42" s="72"/>
    </row>
    <row r="43" spans="2:8" ht="18" thickBot="1" thickTop="1">
      <c r="B43" s="6"/>
      <c r="C43" s="66" t="s">
        <v>29</v>
      </c>
      <c r="D43" s="66"/>
      <c r="E43" s="66"/>
      <c r="F43" s="6"/>
      <c r="G43" s="71"/>
      <c r="H43" s="72"/>
    </row>
    <row r="44" spans="2:8" ht="18" thickBot="1" thickTop="1">
      <c r="B44" s="6"/>
      <c r="C44" s="66" t="s">
        <v>30</v>
      </c>
      <c r="D44" s="66"/>
      <c r="E44" s="66"/>
      <c r="F44" s="6"/>
      <c r="G44" s="71"/>
      <c r="H44" s="72"/>
    </row>
    <row r="45" spans="2:8" ht="18" thickBot="1" thickTop="1">
      <c r="B45" s="6"/>
      <c r="C45" s="66" t="s">
        <v>31</v>
      </c>
      <c r="D45" s="66"/>
      <c r="E45" s="44"/>
      <c r="F45" s="6"/>
      <c r="G45" s="71"/>
      <c r="H45" s="72"/>
    </row>
    <row r="46" spans="2:8" ht="18" thickBot="1" thickTop="1">
      <c r="B46" s="6"/>
      <c r="C46" s="66" t="s">
        <v>32</v>
      </c>
      <c r="D46" s="66"/>
      <c r="E46" s="11"/>
      <c r="F46" s="6"/>
      <c r="G46" s="71"/>
      <c r="H46" s="72"/>
    </row>
    <row r="47" spans="2:36" ht="17.25" thickTop="1">
      <c r="B47" s="45"/>
      <c r="C47" s="6"/>
      <c r="D47" s="6"/>
      <c r="E47" s="6"/>
      <c r="F47" s="6"/>
      <c r="G47" s="75"/>
      <c r="H47" s="75"/>
      <c r="AJ47" s="12"/>
    </row>
    <row r="48" spans="2:8" ht="14.25">
      <c r="B48" s="67" t="s">
        <v>33</v>
      </c>
      <c r="C48" s="67"/>
      <c r="D48" s="67"/>
      <c r="E48" s="67"/>
      <c r="F48" s="67"/>
      <c r="G48" s="70">
        <f>G30-(SUM(G33:H46))</f>
        <v>0</v>
      </c>
      <c r="H48" s="70"/>
    </row>
    <row r="49" spans="2:8" ht="16.5">
      <c r="B49" s="14"/>
      <c r="C49" s="6"/>
      <c r="D49" s="6"/>
      <c r="E49" s="6"/>
      <c r="F49" s="6"/>
      <c r="G49" s="70"/>
      <c r="H49" s="70"/>
    </row>
    <row r="50" spans="2:8" ht="16.5">
      <c r="B50" s="14" t="s">
        <v>34</v>
      </c>
      <c r="C50" s="6"/>
      <c r="D50" s="6"/>
      <c r="E50" s="6"/>
      <c r="F50" s="6"/>
      <c r="G50" s="77">
        <f>AE54+AE53</f>
        <v>0</v>
      </c>
      <c r="H50" s="77"/>
    </row>
    <row r="51" spans="2:8" ht="17.25" thickBot="1">
      <c r="B51" s="14"/>
      <c r="C51" s="6"/>
      <c r="D51" s="6"/>
      <c r="E51" s="6"/>
      <c r="F51" s="6"/>
      <c r="G51" s="77"/>
      <c r="H51" s="77"/>
    </row>
    <row r="52" spans="2:32" ht="18" thickBot="1" thickTop="1">
      <c r="B52" s="14" t="s">
        <v>35</v>
      </c>
      <c r="C52" s="14" t="s">
        <v>36</v>
      </c>
      <c r="D52" s="6"/>
      <c r="E52" s="6"/>
      <c r="F52" s="6"/>
      <c r="G52" s="78"/>
      <c r="H52" s="79"/>
      <c r="AB52" s="2" t="s">
        <v>37</v>
      </c>
      <c r="AC52" s="15" t="str">
        <f>IF(G48&gt;320000,"0.20",IF(G48&gt;160000,"0.17",IF(G48&gt;80000,"0.14",IF(G48&gt;40000,"0.085",IF(G48&gt;30000,"0.055",IF(G48&gt;20000,"0.035","0"))))))</f>
        <v>0</v>
      </c>
      <c r="AD52" s="16">
        <f>VALUE(AC52:AC52)</f>
        <v>0</v>
      </c>
      <c r="AE52" s="17"/>
      <c r="AF52" s="1"/>
    </row>
    <row r="53" spans="2:32" ht="17.25" thickTop="1">
      <c r="B53" s="14"/>
      <c r="C53" s="6"/>
      <c r="D53" s="6"/>
      <c r="E53" s="6"/>
      <c r="F53" s="6"/>
      <c r="G53" s="77"/>
      <c r="H53" s="77"/>
      <c r="AB53" s="2" t="s">
        <v>38</v>
      </c>
      <c r="AC53" s="15" t="str">
        <f>IF(AD52=0.2,"320000",IF(AD52=0.17,"160000",IF(AD52=0.14,"80000",IF(AD52=0.085,"40000",IF(AD52=0.055,"30000",IF(AD52=0.035,"20000","0"))))))</f>
        <v>0</v>
      </c>
      <c r="AD53" s="15">
        <f>VALUE(AC53)</f>
        <v>0</v>
      </c>
      <c r="AE53" s="15" t="str">
        <f>IF(AD53&lt;=20000,"0",IF(AD53=30000,"350",IF(AD53=40000,"900",IF(AD53=80000,"4300",IF(AD53=160000,"15500",IF(AD53=32000,"0","42700"))))))</f>
        <v>0</v>
      </c>
      <c r="AF53" s="1"/>
    </row>
    <row r="54" spans="2:32" ht="16.5">
      <c r="B54" s="14" t="s">
        <v>39</v>
      </c>
      <c r="C54" s="6"/>
      <c r="D54" s="6"/>
      <c r="E54" s="6"/>
      <c r="F54" s="6"/>
      <c r="G54" s="77">
        <f>G50-G52</f>
        <v>0</v>
      </c>
      <c r="H54" s="77"/>
      <c r="AB54" s="2" t="s">
        <v>40</v>
      </c>
      <c r="AC54" s="15">
        <f>G48-AD53</f>
        <v>0</v>
      </c>
      <c r="AD54" s="15"/>
      <c r="AE54" s="15">
        <f>+AC54*AD52</f>
        <v>0</v>
      </c>
      <c r="AF54" s="1"/>
    </row>
    <row r="55" spans="2:32" ht="16.5">
      <c r="B55" s="14"/>
      <c r="C55" s="6"/>
      <c r="D55" s="6"/>
      <c r="E55" s="6"/>
      <c r="F55" s="6"/>
      <c r="G55" s="46"/>
      <c r="H55" s="46"/>
      <c r="AF55" s="1"/>
    </row>
    <row r="56" spans="2:32" ht="16.5">
      <c r="B56" s="14" t="s">
        <v>3</v>
      </c>
      <c r="C56" s="66" t="s">
        <v>61</v>
      </c>
      <c r="D56" s="66"/>
      <c r="E56" s="65"/>
      <c r="F56" s="6"/>
      <c r="G56" s="80">
        <f>+AE56</f>
        <v>0</v>
      </c>
      <c r="H56" s="80"/>
      <c r="I56" s="18">
        <f>IF(G56=2000,"Maximum allowable is $2,000","")</f>
      </c>
      <c r="AB56" s="2" t="s">
        <v>41</v>
      </c>
      <c r="AC56" s="19">
        <f>+G54</f>
        <v>0</v>
      </c>
      <c r="AD56" s="20">
        <f>IF(AC56&gt;0,AC56,0)</f>
        <v>0</v>
      </c>
      <c r="AE56" s="20">
        <f>IF(AD56&gt;10000,2000,AD56*0.2)</f>
        <v>0</v>
      </c>
      <c r="AF56" s="1"/>
    </row>
    <row r="57" spans="2:32" ht="16.5">
      <c r="B57" s="14"/>
      <c r="C57" s="14"/>
      <c r="D57" s="6"/>
      <c r="E57" s="6"/>
      <c r="F57" s="6"/>
      <c r="G57" s="70"/>
      <c r="H57" s="70"/>
      <c r="AF57" s="1"/>
    </row>
    <row r="58" spans="2:32" ht="16.5">
      <c r="B58" s="14" t="s">
        <v>42</v>
      </c>
      <c r="C58" s="14"/>
      <c r="D58" s="6"/>
      <c r="E58" s="6"/>
      <c r="F58" s="6"/>
      <c r="G58" s="77">
        <f>+AD58</f>
        <v>0</v>
      </c>
      <c r="H58" s="77"/>
      <c r="AB58" s="21" t="s">
        <v>43</v>
      </c>
      <c r="AD58" s="22">
        <f>+AC56-AE56</f>
        <v>0</v>
      </c>
      <c r="AF58" s="1"/>
    </row>
    <row r="59" spans="2:32" ht="17.25" thickBot="1">
      <c r="B59" s="14"/>
      <c r="C59" s="14"/>
      <c r="D59" s="6"/>
      <c r="E59" s="6"/>
      <c r="F59" s="6"/>
      <c r="G59" s="7"/>
      <c r="H59" s="7"/>
      <c r="AF59" s="1"/>
    </row>
    <row r="60" spans="2:32" ht="18" thickBot="1" thickTop="1">
      <c r="B60" s="14" t="s">
        <v>3</v>
      </c>
      <c r="C60" s="66" t="s">
        <v>44</v>
      </c>
      <c r="D60" s="66"/>
      <c r="E60" s="11"/>
      <c r="F60" s="6"/>
      <c r="G60" s="78"/>
      <c r="H60" s="79"/>
      <c r="I60" s="18">
        <f>+AD62</f>
      </c>
      <c r="AB60" s="2" t="s">
        <v>45</v>
      </c>
      <c r="AC60" s="19">
        <f>+AD58</f>
        <v>0</v>
      </c>
      <c r="AD60" s="20">
        <f>IF(AC60&gt;0,AC60,0)</f>
        <v>0</v>
      </c>
      <c r="AE60" s="23"/>
      <c r="AF60" s="1"/>
    </row>
    <row r="61" spans="2:32" ht="17.25" thickTop="1">
      <c r="B61" s="14" t="s">
        <v>46</v>
      </c>
      <c r="C61" s="14"/>
      <c r="D61" s="6"/>
      <c r="E61" s="6"/>
      <c r="F61" s="6"/>
      <c r="G61" s="80"/>
      <c r="H61" s="80"/>
      <c r="J61" s="74"/>
      <c r="K61" s="74"/>
      <c r="L61" s="74"/>
      <c r="M61" s="74"/>
      <c r="AC61" s="23"/>
      <c r="AD61" s="23"/>
      <c r="AE61" s="23"/>
      <c r="AF61" s="1"/>
    </row>
    <row r="62" spans="2:32" ht="4.5" customHeight="1">
      <c r="B62" s="14"/>
      <c r="C62" s="14"/>
      <c r="D62" s="6"/>
      <c r="E62" s="6"/>
      <c r="F62" s="6"/>
      <c r="G62" s="77"/>
      <c r="H62" s="77"/>
      <c r="AB62" s="2" t="s">
        <v>47</v>
      </c>
      <c r="AC62" s="24">
        <f>+G60</f>
        <v>0</v>
      </c>
      <c r="AD62" s="25">
        <f>IF(AC60&lt;0,"PTR amount must be 0 as your Tax Payable is less than 0",IF(AC64&lt;0,"Maximum allowable is the lower of Tax Payable amount or PTR amount of $50,000",IF(AC62&gt;50000,"The amount of PTR must be between $1 to $50,000","")))</f>
      </c>
      <c r="AE62" s="23"/>
      <c r="AF62" s="1"/>
    </row>
    <row r="63" spans="2:32" ht="14.25">
      <c r="B63" s="67" t="s">
        <v>48</v>
      </c>
      <c r="C63" s="67"/>
      <c r="D63" s="67"/>
      <c r="E63" s="67"/>
      <c r="F63" s="67"/>
      <c r="G63" s="82">
        <f>+AC64-G61</f>
        <v>0</v>
      </c>
      <c r="H63" s="82"/>
      <c r="I63" s="25">
        <f>IF(G60&gt;50000,"To adjust PTR amount",IF(G60&gt;=0,"","PTR amount must not be Negative"))</f>
      </c>
      <c r="J63" s="62"/>
      <c r="K63" s="63"/>
      <c r="L63" s="64"/>
      <c r="M63" s="63"/>
      <c r="N63" s="63"/>
      <c r="AC63" s="23"/>
      <c r="AD63" s="25"/>
      <c r="AF63" s="1"/>
    </row>
    <row r="64" spans="2:32" ht="3" customHeight="1">
      <c r="B64" s="14"/>
      <c r="C64" s="6"/>
      <c r="D64" s="6"/>
      <c r="E64" s="6"/>
      <c r="F64" s="6"/>
      <c r="G64" s="70"/>
      <c r="H64" s="70"/>
      <c r="J64" s="63"/>
      <c r="K64" s="63"/>
      <c r="L64" s="64"/>
      <c r="M64" s="63"/>
      <c r="N64" s="63"/>
      <c r="AB64" s="21" t="s">
        <v>49</v>
      </c>
      <c r="AC64" s="19">
        <f>+AD60-AC62</f>
        <v>0</v>
      </c>
      <c r="AD64" s="15"/>
      <c r="AF64" s="1"/>
    </row>
    <row r="65" spans="2:32" ht="16.5">
      <c r="B65" s="27"/>
      <c r="C65" s="3"/>
      <c r="D65" s="3"/>
      <c r="E65" s="3"/>
      <c r="F65" s="3"/>
      <c r="G65" s="3"/>
      <c r="H65" s="3"/>
      <c r="J65" s="63"/>
      <c r="K65" s="63"/>
      <c r="L65" s="64"/>
      <c r="M65" s="63"/>
      <c r="N65" s="63"/>
      <c r="AB65" s="1"/>
      <c r="AC65" s="1"/>
      <c r="AD65" s="1"/>
      <c r="AE65" s="1"/>
      <c r="AF65" s="1"/>
    </row>
    <row r="66" spans="2:32" ht="16.5">
      <c r="B66" s="83" t="s">
        <v>60</v>
      </c>
      <c r="C66" s="83"/>
      <c r="D66" s="83"/>
      <c r="E66" s="83"/>
      <c r="F66" s="83"/>
      <c r="G66" s="83"/>
      <c r="H66" s="83"/>
      <c r="J66" s="74"/>
      <c r="K66" s="74"/>
      <c r="L66" s="74"/>
      <c r="M66" s="74"/>
      <c r="N66" s="63"/>
      <c r="AB66" s="1"/>
      <c r="AC66" s="1"/>
      <c r="AD66" s="1"/>
      <c r="AE66" s="1"/>
      <c r="AF66" s="1"/>
    </row>
    <row r="67" spans="2:12" ht="16.5">
      <c r="B67" s="28"/>
      <c r="C67" s="3"/>
      <c r="D67" s="3"/>
      <c r="E67" s="3"/>
      <c r="F67" s="3"/>
      <c r="G67" s="3"/>
      <c r="H67" s="3"/>
      <c r="L67" s="26"/>
    </row>
    <row r="68" spans="2:12" ht="46.5" customHeight="1">
      <c r="B68" s="81" t="s">
        <v>50</v>
      </c>
      <c r="C68" s="81"/>
      <c r="D68" s="81"/>
      <c r="E68" s="81"/>
      <c r="F68" s="81"/>
      <c r="G68" s="81"/>
      <c r="H68" s="81"/>
      <c r="L68" s="26"/>
    </row>
    <row r="69" spans="2:8" ht="16.5">
      <c r="B69" s="29"/>
      <c r="C69" s="3"/>
      <c r="D69" s="3"/>
      <c r="E69" s="3"/>
      <c r="F69" s="3"/>
      <c r="G69" s="3"/>
      <c r="H69" s="3"/>
    </row>
    <row r="70" spans="3:33" ht="26.25" customHeight="1">
      <c r="C70" s="30"/>
      <c r="D70" s="31" t="s">
        <v>51</v>
      </c>
      <c r="E70" s="31" t="s">
        <v>52</v>
      </c>
      <c r="F70" s="31" t="s">
        <v>53</v>
      </c>
      <c r="G70" s="32"/>
      <c r="H70" s="33"/>
      <c r="AG70" s="6"/>
    </row>
    <row r="71" spans="3:33" ht="16.5">
      <c r="C71" s="34"/>
      <c r="D71" s="34"/>
      <c r="E71" s="34"/>
      <c r="F71" s="34"/>
      <c r="G71" s="35"/>
      <c r="H71" s="35"/>
      <c r="AG71" s="2"/>
    </row>
    <row r="72" spans="3:8" ht="16.5">
      <c r="C72" s="34"/>
      <c r="D72" s="36" t="s">
        <v>54</v>
      </c>
      <c r="E72" s="36" t="s">
        <v>55</v>
      </c>
      <c r="F72" s="36" t="s">
        <v>54</v>
      </c>
      <c r="G72" s="37"/>
      <c r="H72" s="37"/>
    </row>
    <row r="73" spans="3:6" ht="16.5">
      <c r="C73" s="38" t="s">
        <v>56</v>
      </c>
      <c r="D73" s="39">
        <v>20000</v>
      </c>
      <c r="E73" s="40">
        <v>0</v>
      </c>
      <c r="F73" s="40">
        <v>0</v>
      </c>
    </row>
    <row r="74" spans="3:6" ht="15" customHeight="1">
      <c r="C74" s="38" t="s">
        <v>57</v>
      </c>
      <c r="D74" s="39">
        <v>10000</v>
      </c>
      <c r="E74" s="40">
        <v>3.5</v>
      </c>
      <c r="F74" s="40">
        <v>350</v>
      </c>
    </row>
    <row r="75" spans="3:6" ht="16.5">
      <c r="C75" s="38" t="s">
        <v>56</v>
      </c>
      <c r="D75" s="39">
        <v>30000</v>
      </c>
      <c r="E75" s="40"/>
      <c r="F75" s="40">
        <v>350</v>
      </c>
    </row>
    <row r="76" spans="3:32" ht="16.5">
      <c r="C76" s="38" t="s">
        <v>57</v>
      </c>
      <c r="D76" s="39">
        <v>10000</v>
      </c>
      <c r="E76" s="40">
        <v>5.5</v>
      </c>
      <c r="F76" s="40">
        <v>550</v>
      </c>
      <c r="AF76" s="15"/>
    </row>
    <row r="77" spans="3:6" ht="16.5">
      <c r="C77" s="38" t="s">
        <v>56</v>
      </c>
      <c r="D77" s="39">
        <v>40000</v>
      </c>
      <c r="E77" s="40"/>
      <c r="F77" s="39">
        <v>900</v>
      </c>
    </row>
    <row r="78" spans="3:6" ht="16.5">
      <c r="C78" s="38" t="s">
        <v>57</v>
      </c>
      <c r="D78" s="39">
        <v>40000</v>
      </c>
      <c r="E78" s="40">
        <v>8.5</v>
      </c>
      <c r="F78" s="39">
        <v>3400</v>
      </c>
    </row>
    <row r="79" spans="3:8" ht="16.5">
      <c r="C79" s="34" t="s">
        <v>56</v>
      </c>
      <c r="D79" s="39">
        <v>80000</v>
      </c>
      <c r="E79" s="40"/>
      <c r="F79" s="39">
        <v>4300</v>
      </c>
      <c r="G79" s="41"/>
      <c r="H79" s="42"/>
    </row>
    <row r="80" spans="3:6" ht="16.5">
      <c r="C80" s="34" t="s">
        <v>57</v>
      </c>
      <c r="D80" s="39">
        <v>80000</v>
      </c>
      <c r="E80" s="40">
        <v>14</v>
      </c>
      <c r="F80" s="39">
        <v>11200</v>
      </c>
    </row>
    <row r="81" spans="3:6" ht="16.5">
      <c r="C81" s="34" t="s">
        <v>56</v>
      </c>
      <c r="D81" s="39">
        <v>160000</v>
      </c>
      <c r="E81" s="40"/>
      <c r="F81" s="39">
        <v>15500</v>
      </c>
    </row>
    <row r="82" spans="3:6" ht="16.5">
      <c r="C82" s="34" t="s">
        <v>57</v>
      </c>
      <c r="D82" s="39">
        <v>160000</v>
      </c>
      <c r="E82" s="40">
        <v>17</v>
      </c>
      <c r="F82" s="39">
        <v>27200</v>
      </c>
    </row>
    <row r="83" spans="3:6" ht="16.5">
      <c r="C83" s="34" t="s">
        <v>56</v>
      </c>
      <c r="D83" s="39">
        <v>320000</v>
      </c>
      <c r="E83" s="40"/>
      <c r="F83" s="39">
        <v>42700</v>
      </c>
    </row>
    <row r="84" spans="3:6" ht="16.5">
      <c r="C84" s="34" t="s">
        <v>58</v>
      </c>
      <c r="D84" s="39">
        <v>320000</v>
      </c>
      <c r="E84" s="40">
        <v>20</v>
      </c>
      <c r="F84" s="40"/>
    </row>
  </sheetData>
  <sheetProtection password="CA2D" sheet="1"/>
  <mergeCells count="87">
    <mergeCell ref="C56:D56"/>
    <mergeCell ref="J66:M66"/>
    <mergeCell ref="B63:F63"/>
    <mergeCell ref="G63:H63"/>
    <mergeCell ref="G64:H64"/>
    <mergeCell ref="B66:H66"/>
    <mergeCell ref="G57:H57"/>
    <mergeCell ref="G58:H58"/>
    <mergeCell ref="C60:D60"/>
    <mergeCell ref="B68:H68"/>
    <mergeCell ref="G60:H60"/>
    <mergeCell ref="G61:H61"/>
    <mergeCell ref="G44:H44"/>
    <mergeCell ref="G45:H45"/>
    <mergeCell ref="G46:H46"/>
    <mergeCell ref="G47:H47"/>
    <mergeCell ref="G48:H48"/>
    <mergeCell ref="G62:H62"/>
    <mergeCell ref="G49:H49"/>
    <mergeCell ref="G50:H50"/>
    <mergeCell ref="G51:H51"/>
    <mergeCell ref="G52:H52"/>
    <mergeCell ref="G53:H53"/>
    <mergeCell ref="G54:H54"/>
    <mergeCell ref="G56:H56"/>
    <mergeCell ref="C46:D46"/>
    <mergeCell ref="G38:H38"/>
    <mergeCell ref="G39:H39"/>
    <mergeCell ref="G40:H40"/>
    <mergeCell ref="G41:H41"/>
    <mergeCell ref="G42:H42"/>
    <mergeCell ref="G43:H43"/>
    <mergeCell ref="C38:D38"/>
    <mergeCell ref="C40:D40"/>
    <mergeCell ref="C41:D41"/>
    <mergeCell ref="G32:H32"/>
    <mergeCell ref="G33:H33"/>
    <mergeCell ref="G34:H34"/>
    <mergeCell ref="G35:H35"/>
    <mergeCell ref="G36:H36"/>
    <mergeCell ref="G37:H37"/>
    <mergeCell ref="G26:H26"/>
    <mergeCell ref="G28:H28"/>
    <mergeCell ref="G29:H29"/>
    <mergeCell ref="B30:F30"/>
    <mergeCell ref="G30:H30"/>
    <mergeCell ref="G31:H31"/>
    <mergeCell ref="G22:H22"/>
    <mergeCell ref="G23:H23"/>
    <mergeCell ref="G24:H24"/>
    <mergeCell ref="J61:M61"/>
    <mergeCell ref="G16:H16"/>
    <mergeCell ref="G17:H17"/>
    <mergeCell ref="G18:H18"/>
    <mergeCell ref="G19:H19"/>
    <mergeCell ref="G20:H20"/>
    <mergeCell ref="G25:H25"/>
    <mergeCell ref="G12:H12"/>
    <mergeCell ref="G13:H13"/>
    <mergeCell ref="B14:F14"/>
    <mergeCell ref="G14:H14"/>
    <mergeCell ref="G15:H15"/>
    <mergeCell ref="G21:H21"/>
    <mergeCell ref="C12:D12"/>
    <mergeCell ref="C17:E17"/>
    <mergeCell ref="C19:E19"/>
    <mergeCell ref="C20:D20"/>
    <mergeCell ref="C37:D37"/>
    <mergeCell ref="B26:F26"/>
    <mergeCell ref="B2:H2"/>
    <mergeCell ref="G7:H7"/>
    <mergeCell ref="G8:H8"/>
    <mergeCell ref="G9:H9"/>
    <mergeCell ref="G10:H10"/>
    <mergeCell ref="G11:H11"/>
    <mergeCell ref="B10:C10"/>
    <mergeCell ref="B3:H3"/>
    <mergeCell ref="C42:E42"/>
    <mergeCell ref="C43:E43"/>
    <mergeCell ref="B48:F48"/>
    <mergeCell ref="C44:E44"/>
    <mergeCell ref="C45:D45"/>
    <mergeCell ref="C22:E22"/>
    <mergeCell ref="C24:F24"/>
    <mergeCell ref="C34:F34"/>
    <mergeCell ref="C35:D35"/>
    <mergeCell ref="C36:D36"/>
  </mergeCells>
  <hyperlinks>
    <hyperlink ref="C60" r:id="rId1" display="Parenthood Tax Rebate"/>
    <hyperlink ref="C46" r:id="rId2" display="Working mother's child relief"/>
    <hyperlink ref="C45" r:id="rId3" display="Wife/handicapped spouse relief"/>
    <hyperlink ref="C44" r:id="rId4" display="Supplementary Retirement Scheme (SRS) relief"/>
    <hyperlink ref="C43" r:id="rId5" display="Qualifying/handicapped child relief"/>
    <hyperlink ref="C42" r:id="rId6" display="Parents/handicapped parents relief"/>
    <hyperlink ref="C41" r:id="rId7" display="Nsman(Self/wife/parent ) relief"/>
    <hyperlink ref="C40" r:id="rId8" display="Life Insurance relief"/>
    <hyperlink ref="B10" r:id="rId9" display="Employment income"/>
    <hyperlink ref="C12" r:id="rId10" display="Employment expenses"/>
    <hyperlink ref="C17" r:id="rId11" display="Annuity (recurring annual payments)"/>
    <hyperlink ref="C18" r:id="rId12" display="Business Income"/>
    <hyperlink ref="C19" r:id="rId13" display="Charge (alimony/maintenance payments)"/>
    <hyperlink ref="C21" r:id="rId14" display="Pension"/>
    <hyperlink ref="C22" r:id="rId15" display="Rent &amp; net annual value (NAV from property"/>
    <hyperlink ref="C23" r:id="rId16" display="Royalty"/>
    <hyperlink ref="C24" r:id="rId17" display="Withdrawal from Supplementary Retirement Scheme (SRS)"/>
    <hyperlink ref="C28" r:id="rId18" display="DONATIONS"/>
    <hyperlink ref="C33" r:id="rId19" display="Course fees relief"/>
    <hyperlink ref="C34" r:id="rId20" display="CPF cash top-up relief"/>
    <hyperlink ref="C35" r:id="rId21" display="CPF/provident Fund relief"/>
    <hyperlink ref="C36" r:id="rId22" display="Earned income relief"/>
    <hyperlink ref="C37" r:id="rId23" display="Foreign maid levy relief"/>
    <hyperlink ref="C38" r:id="rId24" display="Grandparent caregiver relief"/>
    <hyperlink ref="C39" r:id="rId25" display="Handicapped brother/sister relief"/>
    <hyperlink ref="C20" r:id="rId26" display="Estate/trust income"/>
    <hyperlink ref="C56:E56" r:id="rId27" display="One-Off Personal Tax Rebate (20%)"/>
  </hyperlinks>
  <printOptions/>
  <pageMargins left="0.75" right="0.75" top="0.28" bottom="0.2" header="0.25" footer="0.19"/>
  <pageSetup horizontalDpi="300" verticalDpi="300" orientation="portrait" paperSize="9" scale="80" r:id="rId30"/>
  <legacy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Shet Ni</dc:creator>
  <cp:keywords/>
  <dc:description/>
  <cp:lastModifiedBy>inlltcc</cp:lastModifiedBy>
  <cp:lastPrinted>2008-12-29T08:49:15Z</cp:lastPrinted>
  <dcterms:created xsi:type="dcterms:W3CDTF">2008-12-26T08:53:15Z</dcterms:created>
  <dcterms:modified xsi:type="dcterms:W3CDTF">2009-03-31T05:31:47Z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